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★FC王禅寺\03_公式戦関連\2018年度\18-新人戦\"/>
    </mc:Choice>
  </mc:AlternateContent>
  <xr:revisionPtr revIDLastSave="0" documentId="13_ncr:1_{7AED9A28-4B76-4D67-8A52-563CB8EC36B1}" xr6:coauthVersionLast="38" xr6:coauthVersionMax="38" xr10:uidLastSave="{00000000-0000-0000-0000-000000000000}"/>
  <bookViews>
    <workbookView xWindow="0" yWindow="0" windowWidth="23040" windowHeight="8904" tabRatio="599" activeTab="1" xr2:uid="{00000000-000D-0000-FFFF-FFFF00000000}"/>
  </bookViews>
  <sheets>
    <sheet name="大会要項" sheetId="1" r:id="rId1"/>
    <sheet name="スケジュール" sheetId="2" r:id="rId2"/>
    <sheet name="予選リーグ表" sheetId="9" r:id="rId3"/>
    <sheet name="順位決定トーナメント・リーグ" sheetId="4" r:id="rId4"/>
    <sheet name="本部担当及び本部補助の役割" sheetId="5" r:id="rId5"/>
    <sheet name="会場一覧・注意事項" sheetId="6" r:id="rId6"/>
    <sheet name="連絡網" sheetId="7" r:id="rId7"/>
    <sheet name="メンバー表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7" i="4" l="1"/>
  <c r="G71" i="4"/>
  <c r="O19" i="4"/>
  <c r="S19" i="4"/>
  <c r="V43" i="4"/>
  <c r="L43" i="4"/>
  <c r="D88" i="2" l="1"/>
  <c r="C89" i="2" s="1"/>
  <c r="D89" i="2" s="1"/>
  <c r="C90" i="2" s="1"/>
  <c r="D90" i="2" s="1"/>
  <c r="D75" i="2" l="1"/>
  <c r="C76" i="2" s="1"/>
  <c r="D76" i="2" s="1"/>
  <c r="C77" i="2" s="1"/>
  <c r="D77" i="2" s="1"/>
  <c r="C78" i="2" s="1"/>
  <c r="D78" i="2" s="1"/>
  <c r="C79" i="2" s="1"/>
  <c r="D79" i="2" s="1"/>
  <c r="C80" i="2" s="1"/>
  <c r="D80" i="2" s="1"/>
  <c r="C81" i="2" s="1"/>
  <c r="D81" i="2" s="1"/>
  <c r="C82" i="2" s="1"/>
  <c r="D82" i="2" s="1"/>
  <c r="C83" i="2" s="1"/>
  <c r="D83" i="2" s="1"/>
  <c r="D62" i="2"/>
  <c r="C63" i="2" s="1"/>
  <c r="D63" i="2" s="1"/>
  <c r="C64" i="2" s="1"/>
  <c r="D64" i="2" s="1"/>
  <c r="C65" i="2" s="1"/>
  <c r="D65" i="2" s="1"/>
  <c r="C66" i="2" s="1"/>
  <c r="D66" i="2" s="1"/>
  <c r="C67" i="2" s="1"/>
  <c r="D67" i="2" s="1"/>
  <c r="C68" i="2" s="1"/>
  <c r="D68" i="2" s="1"/>
  <c r="C69" i="2" s="1"/>
  <c r="D69" i="2" s="1"/>
  <c r="C70" i="2" s="1"/>
  <c r="D70" i="2" s="1"/>
  <c r="D11" i="2"/>
  <c r="C12" i="2" s="1"/>
  <c r="D12" i="2" s="1"/>
  <c r="C13" i="2" s="1"/>
  <c r="D13" i="2" s="1"/>
  <c r="C14" i="2" s="1"/>
  <c r="D14" i="2" s="1"/>
  <c r="C15" i="2" s="1"/>
  <c r="D15" i="2" s="1"/>
  <c r="C16" i="2" s="1"/>
  <c r="D16" i="2" s="1"/>
  <c r="C17" i="2" s="1"/>
  <c r="D17" i="2" s="1"/>
  <c r="C18" i="2" s="1"/>
  <c r="D18" i="2" s="1"/>
  <c r="C19" i="2" s="1"/>
  <c r="D19" i="2" s="1"/>
  <c r="D35" i="2"/>
  <c r="C36" i="2" s="1"/>
  <c r="D36" i="2" s="1"/>
  <c r="C37" i="2" s="1"/>
  <c r="D37" i="2" s="1"/>
  <c r="N3" i="9" l="1"/>
  <c r="J3" i="9"/>
  <c r="F3" i="9"/>
  <c r="N12" i="9"/>
  <c r="J12" i="9"/>
  <c r="F12" i="9"/>
  <c r="N21" i="9"/>
  <c r="J21" i="9"/>
  <c r="F21" i="9"/>
  <c r="J59" i="4"/>
  <c r="AE58" i="4" s="1"/>
  <c r="N57" i="4"/>
  <c r="J57" i="4"/>
  <c r="F57" i="4"/>
  <c r="AE62" i="4"/>
  <c r="AC62" i="4"/>
  <c r="AA62" i="4"/>
  <c r="S62" i="4"/>
  <c r="J62" i="4"/>
  <c r="AJ62" i="4" s="1"/>
  <c r="F62" i="4"/>
  <c r="Q61" i="4"/>
  <c r="AC60" i="4" s="1"/>
  <c r="N61" i="4"/>
  <c r="AE60" i="4" s="1"/>
  <c r="F60" i="4"/>
  <c r="AI60" i="4" s="1"/>
  <c r="Q59" i="4"/>
  <c r="AC58" i="4" s="1"/>
  <c r="N59" i="4"/>
  <c r="M59" i="4"/>
  <c r="N58" i="4"/>
  <c r="AJ58" i="4" s="1"/>
  <c r="AB28" i="9"/>
  <c r="AE26" i="9"/>
  <c r="AC26" i="9"/>
  <c r="AA26" i="9"/>
  <c r="J26" i="9"/>
  <c r="AJ26" i="9" s="1"/>
  <c r="F26" i="9"/>
  <c r="AI26" i="9" s="1"/>
  <c r="Q25" i="9"/>
  <c r="AC24" i="9" s="1"/>
  <c r="N25" i="9"/>
  <c r="AA24" i="9" s="1"/>
  <c r="F24" i="9"/>
  <c r="Q23" i="9"/>
  <c r="N23" i="9"/>
  <c r="M23" i="9"/>
  <c r="J23" i="9"/>
  <c r="AB19" i="9"/>
  <c r="AE17" i="9"/>
  <c r="AC17" i="9"/>
  <c r="AA17" i="9"/>
  <c r="J17" i="9"/>
  <c r="AJ17" i="9" s="1"/>
  <c r="F17" i="9"/>
  <c r="AI17" i="9" s="1"/>
  <c r="Q16" i="9"/>
  <c r="AC15" i="9" s="1"/>
  <c r="N16" i="9"/>
  <c r="F15" i="9"/>
  <c r="Q14" i="9"/>
  <c r="N14" i="9"/>
  <c r="M14" i="9"/>
  <c r="J14" i="9"/>
  <c r="AE8" i="9"/>
  <c r="M5" i="9"/>
  <c r="J5" i="9"/>
  <c r="N5" i="9"/>
  <c r="AC8" i="9"/>
  <c r="AA8" i="9"/>
  <c r="AB10" i="9"/>
  <c r="J8" i="9"/>
  <c r="AJ8" i="9" s="1"/>
  <c r="F8" i="9"/>
  <c r="AI8" i="9" s="1"/>
  <c r="Q7" i="9"/>
  <c r="AC6" i="9" s="1"/>
  <c r="N7" i="9"/>
  <c r="F6" i="9"/>
  <c r="AI6" i="9" s="1"/>
  <c r="Q5" i="9"/>
  <c r="N15" i="9" l="1"/>
  <c r="AJ15" i="9" s="1"/>
  <c r="R62" i="4"/>
  <c r="N22" i="9"/>
  <c r="AJ22" i="9" s="1"/>
  <c r="N13" i="9"/>
  <c r="AJ13" i="9" s="1"/>
  <c r="AK13" i="9" s="1"/>
  <c r="U13" i="9" s="1"/>
  <c r="J4" i="9"/>
  <c r="AI4" i="9" s="1"/>
  <c r="AE15" i="9"/>
  <c r="AC22" i="9"/>
  <c r="N6" i="9"/>
  <c r="AJ6" i="9" s="1"/>
  <c r="AK6" i="9" s="1"/>
  <c r="AE13" i="9"/>
  <c r="AE24" i="9"/>
  <c r="AA22" i="9"/>
  <c r="X62" i="4"/>
  <c r="AA60" i="4"/>
  <c r="X60" i="4" s="1"/>
  <c r="AA58" i="4"/>
  <c r="X58" i="4" s="1"/>
  <c r="AI62" i="4"/>
  <c r="AK62" i="4" s="1"/>
  <c r="U62" i="4" s="1"/>
  <c r="N60" i="4"/>
  <c r="R60" i="4" s="1"/>
  <c r="T62" i="4"/>
  <c r="J58" i="4"/>
  <c r="S60" i="4"/>
  <c r="AE22" i="9"/>
  <c r="N24" i="9"/>
  <c r="AJ24" i="9" s="1"/>
  <c r="AN26" i="9"/>
  <c r="AE6" i="9"/>
  <c r="J13" i="9"/>
  <c r="AI13" i="9" s="1"/>
  <c r="AA15" i="9"/>
  <c r="T15" i="9"/>
  <c r="AA13" i="9"/>
  <c r="AC13" i="9"/>
  <c r="J22" i="9"/>
  <c r="AI22" i="9" s="1"/>
  <c r="X17" i="9"/>
  <c r="X26" i="9"/>
  <c r="AN24" i="9"/>
  <c r="AC4" i="9"/>
  <c r="AK17" i="9"/>
  <c r="U17" i="9" s="1"/>
  <c r="AN22" i="9"/>
  <c r="AK26" i="9"/>
  <c r="U26" i="9" s="1"/>
  <c r="T26" i="9"/>
  <c r="X24" i="9"/>
  <c r="AI24" i="9"/>
  <c r="R26" i="9"/>
  <c r="S26" i="9"/>
  <c r="T17" i="9"/>
  <c r="R15" i="9"/>
  <c r="S15" i="9"/>
  <c r="AI15" i="9"/>
  <c r="AK15" i="9" s="1"/>
  <c r="U15" i="9" s="1"/>
  <c r="R17" i="9"/>
  <c r="S17" i="9"/>
  <c r="AE4" i="9"/>
  <c r="AA6" i="9"/>
  <c r="AK8" i="9"/>
  <c r="U8" i="9" s="1"/>
  <c r="N4" i="9"/>
  <c r="AJ4" i="9" s="1"/>
  <c r="AA4" i="9"/>
  <c r="X8" i="9"/>
  <c r="T8" i="9"/>
  <c r="R8" i="9"/>
  <c r="S8" i="9"/>
  <c r="D55" i="2"/>
  <c r="C56" i="2" s="1"/>
  <c r="D43" i="2"/>
  <c r="C44" i="2" s="1"/>
  <c r="D44" i="2" s="1"/>
  <c r="C45" i="2" s="1"/>
  <c r="D45" i="2" s="1"/>
  <c r="C46" i="2" s="1"/>
  <c r="D46" i="2" s="1"/>
  <c r="C47" i="2" s="1"/>
  <c r="D47" i="2" s="1"/>
  <c r="C48" i="2" s="1"/>
  <c r="D48" i="2" s="1"/>
  <c r="C49" i="2" s="1"/>
  <c r="D49" i="2" s="1"/>
  <c r="C50" i="2" s="1"/>
  <c r="D50" i="2" s="1"/>
  <c r="D25" i="2"/>
  <c r="C26" i="2" s="1"/>
  <c r="D26" i="2" s="1"/>
  <c r="C27" i="2" s="1"/>
  <c r="D27" i="2" s="1"/>
  <c r="C28" i="2" s="1"/>
  <c r="D28" i="2" s="1"/>
  <c r="C29" i="2" s="1"/>
  <c r="D29" i="2" s="1"/>
  <c r="C30" i="2" s="1"/>
  <c r="D30" i="2" s="1"/>
  <c r="S13" i="9" l="1"/>
  <c r="R13" i="9"/>
  <c r="AK22" i="9"/>
  <c r="U22" i="9" s="1"/>
  <c r="T13" i="9"/>
  <c r="D56" i="2"/>
  <c r="C57" i="2" s="1"/>
  <c r="AK4" i="9"/>
  <c r="X22" i="9"/>
  <c r="AN15" i="9"/>
  <c r="X6" i="9"/>
  <c r="R6" i="9"/>
  <c r="AM24" i="9"/>
  <c r="AM26" i="9"/>
  <c r="AK24" i="9"/>
  <c r="U24" i="9" s="1"/>
  <c r="AN62" i="4"/>
  <c r="AM62" i="4"/>
  <c r="AM60" i="4"/>
  <c r="AN60" i="4"/>
  <c r="AM58" i="4"/>
  <c r="AN58" i="4"/>
  <c r="AJ60" i="4"/>
  <c r="AK60" i="4" s="1"/>
  <c r="U60" i="4" s="1"/>
  <c r="T60" i="4"/>
  <c r="R58" i="4"/>
  <c r="AI58" i="4"/>
  <c r="AK58" i="4" s="1"/>
  <c r="U58" i="4" s="1"/>
  <c r="S58" i="4"/>
  <c r="T58" i="4"/>
  <c r="S24" i="9"/>
  <c r="X13" i="9"/>
  <c r="T24" i="9"/>
  <c r="R24" i="9"/>
  <c r="S4" i="9"/>
  <c r="X15" i="9"/>
  <c r="S22" i="9"/>
  <c r="AN13" i="9"/>
  <c r="R22" i="9"/>
  <c r="AN17" i="9"/>
  <c r="T22" i="9"/>
  <c r="AL15" i="9"/>
  <c r="AM22" i="9"/>
  <c r="AL13" i="9"/>
  <c r="AL17" i="9"/>
  <c r="X4" i="9"/>
  <c r="AM8" i="9" s="1"/>
  <c r="AN4" i="9"/>
  <c r="AN6" i="9"/>
  <c r="AN8" i="9"/>
  <c r="R4" i="9"/>
  <c r="U4" i="9"/>
  <c r="T4" i="9"/>
  <c r="U6" i="9"/>
  <c r="T6" i="9"/>
  <c r="S6" i="9"/>
  <c r="AL26" i="9" l="1"/>
  <c r="D57" i="2"/>
  <c r="AO26" i="9"/>
  <c r="AM17" i="9"/>
  <c r="AO17" i="9" s="1"/>
  <c r="AM13" i="9"/>
  <c r="AO13" i="9" s="1"/>
  <c r="AL24" i="9"/>
  <c r="AO24" i="9" s="1"/>
  <c r="AM4" i="9"/>
  <c r="AL22" i="9"/>
  <c r="AO22" i="9" s="1"/>
  <c r="AM15" i="9"/>
  <c r="AO15" i="9" s="1"/>
  <c r="AM6" i="9"/>
  <c r="AL60" i="4"/>
  <c r="AO60" i="4" s="1"/>
  <c r="AL58" i="4"/>
  <c r="AO58" i="4" s="1"/>
  <c r="AL62" i="4"/>
  <c r="AO62" i="4" s="1"/>
  <c r="AL6" i="9"/>
  <c r="AL4" i="9"/>
  <c r="AO4" i="9" s="1"/>
  <c r="AL8" i="9"/>
  <c r="AO8" i="9" s="1"/>
  <c r="AP26" i="9" l="1"/>
  <c r="AG26" i="9" s="1"/>
  <c r="AO6" i="9"/>
  <c r="AP6" i="9" s="1"/>
  <c r="AG6" i="9" s="1"/>
  <c r="AP24" i="9"/>
  <c r="AG24" i="9" s="1"/>
  <c r="AP17" i="9"/>
  <c r="AG17" i="9" s="1"/>
  <c r="AP22" i="9"/>
  <c r="AG22" i="9" s="1"/>
  <c r="AP62" i="4"/>
  <c r="AG62" i="4" s="1"/>
  <c r="AP58" i="4"/>
  <c r="AG58" i="4" s="1"/>
  <c r="AP60" i="4"/>
  <c r="AG60" i="4" s="1"/>
  <c r="AP13" i="9"/>
  <c r="AG13" i="9" s="1"/>
  <c r="AP15" i="9"/>
  <c r="AG15" i="9" s="1"/>
  <c r="AP4" i="9"/>
  <c r="AG4" i="9" s="1"/>
  <c r="AP8" i="9"/>
  <c r="AG8" i="9" s="1"/>
</calcChain>
</file>

<file path=xl/sharedStrings.xml><?xml version="1.0" encoding="utf-8"?>
<sst xmlns="http://schemas.openxmlformats.org/spreadsheetml/2006/main" count="913" uniqueCount="464">
  <si>
    <t>【日程】</t>
    <phoneticPr fontId="2"/>
  </si>
  <si>
    <t>【会場】</t>
  </si>
  <si>
    <t>【出場資格】</t>
  </si>
  <si>
    <t>川崎市サッカー協会に登録し、５年生以下、３年生以上で構成されたチーム。</t>
    <rPh sb="15" eb="17">
      <t>ネンセイ</t>
    </rPh>
    <rPh sb="17" eb="19">
      <t>イカ</t>
    </rPh>
    <phoneticPr fontId="2"/>
  </si>
  <si>
    <t>【競技人数】</t>
  </si>
  <si>
    <t>１１人制</t>
  </si>
  <si>
    <t>＊</t>
  </si>
  <si>
    <t>交代選手のエントリーは１試合につき７名まで</t>
    <phoneticPr fontId="2"/>
  </si>
  <si>
    <t>１チーム７名以上で試合成立</t>
    <phoneticPr fontId="2"/>
  </si>
  <si>
    <t>試合開始１０分前までにメンバー表を本部に提出</t>
  </si>
  <si>
    <t>【競技規則】</t>
  </si>
  <si>
    <t>【競技方式】</t>
  </si>
  <si>
    <t>【競技時間】</t>
  </si>
  <si>
    <t>４０分（２０分ハーフ、ハーフタイム５分）</t>
    <phoneticPr fontId="2"/>
  </si>
  <si>
    <t>順位決勝トーナメントにおいては、同点の場合にはＰＫ方式で勝敗を決定。ただし、決勝戦及び３位決定戦に</t>
    <phoneticPr fontId="2"/>
  </si>
  <si>
    <t>おいては、同点の場合、５分ハーフの延長戦を行い、さらに同点の場合にはＰＫ方式にて勝敗を決定します。</t>
    <phoneticPr fontId="2"/>
  </si>
  <si>
    <t>【選手交代】</t>
  </si>
  <si>
    <t>退場した選手の再出場が可能な自由交代制</t>
  </si>
  <si>
    <t>交代時には必ず交代用紙を本部に提出し、主審の承認を得てから選手の入替を行ってください。</t>
  </si>
  <si>
    <t>但し、川崎市サッカー協会指定のメンバー表を提出の場合は、交代用紙は不要とします。</t>
    <rPh sb="0" eb="1">
      <t>タダ</t>
    </rPh>
    <rPh sb="3" eb="6">
      <t>カワサキシ</t>
    </rPh>
    <rPh sb="10" eb="12">
      <t>キョウカイ</t>
    </rPh>
    <rPh sb="12" eb="14">
      <t>シテイ</t>
    </rPh>
    <rPh sb="19" eb="20">
      <t>ヒョウ</t>
    </rPh>
    <rPh sb="21" eb="23">
      <t>テイシュツ</t>
    </rPh>
    <rPh sb="24" eb="26">
      <t>バアイ</t>
    </rPh>
    <rPh sb="28" eb="30">
      <t>コウタイ</t>
    </rPh>
    <rPh sb="30" eb="32">
      <t>ヨウシ</t>
    </rPh>
    <rPh sb="33" eb="35">
      <t>フヨウ</t>
    </rPh>
    <phoneticPr fontId="2"/>
  </si>
  <si>
    <t>【棄権】</t>
  </si>
  <si>
    <t>試合開始時刻に遅れた場合は原則として不戦敗とし、予選リーグでの不戦敗は当該チームの対戦結果を</t>
  </si>
  <si>
    <t>全て無効とします。また、試合開始時に選手が７名に満たない場合も棄権と見做します。</t>
  </si>
  <si>
    <t>【その他】</t>
  </si>
  <si>
    <t>◎</t>
  </si>
  <si>
    <t>出場チームは、原則として試合開始３０分前には会場へ到着してください。</t>
    <phoneticPr fontId="2"/>
  </si>
  <si>
    <t>選手はエントリーの有無に係らず、人数制限なくベンチ入りが可能です。スタッフは３名までです。</t>
  </si>
  <si>
    <t>スケジュール表の割振りに従い、審判のご協力をお願いします。必ず審判服を着用し、担当試合の開始</t>
  </si>
  <si>
    <t>５分前までに本部に集合下さい。</t>
  </si>
  <si>
    <t>第１試合・第２試合のチームは、第１試合開始の１時間前に集合し、会場準備のご協力をお願いします。</t>
    <phoneticPr fontId="2"/>
  </si>
  <si>
    <t>最終試合のチームは、後片付けのご協力をお願いします。</t>
  </si>
  <si>
    <t>事故や怪我等については、各チームの責任において対応下さい。</t>
  </si>
  <si>
    <t>各会場の使用に際しては、注意事項を厳守して下さい。</t>
  </si>
  <si>
    <t>幹事チーム</t>
  </si>
  <si>
    <t>:</t>
  </si>
  <si>
    <t>はるひ野ＢＳＣ</t>
    <rPh sb="3" eb="4">
      <t>ノ</t>
    </rPh>
    <phoneticPr fontId="2"/>
  </si>
  <si>
    <t>連絡担当</t>
    <rPh sb="0" eb="2">
      <t>レンラク</t>
    </rPh>
    <rPh sb="2" eb="4">
      <t>タントウ</t>
    </rPh>
    <phoneticPr fontId="2"/>
  </si>
  <si>
    <t>携帯</t>
  </si>
  <si>
    <t>メール</t>
    <phoneticPr fontId="2"/>
  </si>
  <si>
    <t>ブロック別に予選リーグを行い、勝点・得失点差・総得点・抽選により各ブロックの順位を決定。</t>
    <phoneticPr fontId="1"/>
  </si>
  <si>
    <t>＊会場準備＊</t>
    <rPh sb="1" eb="3">
      <t>カイジョウ</t>
    </rPh>
    <rPh sb="3" eb="5">
      <t>ジュンビ</t>
    </rPh>
    <phoneticPr fontId="2"/>
  </si>
  <si>
    <t>第１試合開始１時間前.会場提供チームの指導により第１・２試合該当チームの協力で行なってください。</t>
    <rPh sb="0" eb="1">
      <t>ダイ</t>
    </rPh>
    <rPh sb="2" eb="4">
      <t>シアイ</t>
    </rPh>
    <rPh sb="4" eb="6">
      <t>カイシ</t>
    </rPh>
    <rPh sb="7" eb="10">
      <t>ジカンマエ</t>
    </rPh>
    <rPh sb="11" eb="13">
      <t>カイジョウ</t>
    </rPh>
    <rPh sb="13" eb="15">
      <t>テイキョウ</t>
    </rPh>
    <rPh sb="19" eb="21">
      <t>シドウ</t>
    </rPh>
    <phoneticPr fontId="2"/>
  </si>
  <si>
    <t>＊本部担当（統括）＊</t>
    <rPh sb="1" eb="3">
      <t>ホンブ</t>
    </rPh>
    <rPh sb="3" eb="5">
      <t>タントウ</t>
    </rPh>
    <rPh sb="6" eb="8">
      <t>トウカツ</t>
    </rPh>
    <phoneticPr fontId="2"/>
  </si>
  <si>
    <t>会場責任者として、会場提供チームが責任を持って進めてください。必要に応じて、本部補助に指示してください。</t>
    <rPh sb="0" eb="2">
      <t>カイジョウ</t>
    </rPh>
    <rPh sb="2" eb="5">
      <t>セキニンシャ</t>
    </rPh>
    <rPh sb="9" eb="11">
      <t>カイジョウ</t>
    </rPh>
    <rPh sb="11" eb="13">
      <t>テイキョウ</t>
    </rPh>
    <rPh sb="17" eb="19">
      <t>セキニン</t>
    </rPh>
    <rPh sb="20" eb="21">
      <t>モ</t>
    </rPh>
    <rPh sb="23" eb="24">
      <t>スス</t>
    </rPh>
    <rPh sb="31" eb="33">
      <t>ヒツヨウ</t>
    </rPh>
    <rPh sb="34" eb="35">
      <t>オウ</t>
    </rPh>
    <rPh sb="38" eb="40">
      <t>ホンブ</t>
    </rPh>
    <rPh sb="40" eb="42">
      <t>ホジョ</t>
    </rPh>
    <rPh sb="43" eb="45">
      <t>シジ</t>
    </rPh>
    <phoneticPr fontId="2"/>
  </si>
  <si>
    <t>＊本部補助（運営進行）＊</t>
    <rPh sb="1" eb="3">
      <t>ホンブ</t>
    </rPh>
    <rPh sb="3" eb="5">
      <t>ホジョ</t>
    </rPh>
    <rPh sb="6" eb="8">
      <t>ウンエイ</t>
    </rPh>
    <rPh sb="8" eb="10">
      <t>シンコウ</t>
    </rPh>
    <phoneticPr fontId="2"/>
  </si>
  <si>
    <t>大会を円滑に進めてください。必要に応じて、本部担当（会場提供チーム）より、指示を受けてください。</t>
    <rPh sb="0" eb="2">
      <t>タイカイ</t>
    </rPh>
    <rPh sb="3" eb="5">
      <t>エンカツ</t>
    </rPh>
    <rPh sb="6" eb="7">
      <t>スス</t>
    </rPh>
    <rPh sb="14" eb="16">
      <t>ヒツヨウ</t>
    </rPh>
    <rPh sb="17" eb="18">
      <t>オウ</t>
    </rPh>
    <rPh sb="21" eb="23">
      <t>ホンブ</t>
    </rPh>
    <rPh sb="23" eb="25">
      <t>タントウ</t>
    </rPh>
    <rPh sb="26" eb="28">
      <t>カイジョウ</t>
    </rPh>
    <rPh sb="28" eb="30">
      <t>テイキョウ</t>
    </rPh>
    <rPh sb="37" eb="39">
      <t>シジ</t>
    </rPh>
    <rPh sb="40" eb="41">
      <t>ウ</t>
    </rPh>
    <phoneticPr fontId="2"/>
  </si>
  <si>
    <t>＊会場片付け＊</t>
    <rPh sb="1" eb="3">
      <t>カイジョウ</t>
    </rPh>
    <rPh sb="3" eb="5">
      <t>カタヅ</t>
    </rPh>
    <phoneticPr fontId="2"/>
  </si>
  <si>
    <t>会場提供チームの指導により、最終試合該当チームの協力で行なってください。</t>
    <rPh sb="0" eb="2">
      <t>カイジョウ</t>
    </rPh>
    <rPh sb="2" eb="4">
      <t>テイキョウ</t>
    </rPh>
    <rPh sb="8" eb="10">
      <t>シドウ</t>
    </rPh>
    <rPh sb="14" eb="16">
      <t>サイシュウ</t>
    </rPh>
    <rPh sb="16" eb="18">
      <t>ジアイ</t>
    </rPh>
    <rPh sb="18" eb="20">
      <t>ガイトウ</t>
    </rPh>
    <rPh sb="24" eb="26">
      <t>キョウリョク</t>
    </rPh>
    <rPh sb="27" eb="28">
      <t>オコ</t>
    </rPh>
    <phoneticPr fontId="2"/>
  </si>
  <si>
    <t>通番</t>
    <rPh sb="0" eb="2">
      <t>ツウバン</t>
    </rPh>
    <phoneticPr fontId="2"/>
  </si>
  <si>
    <t>試合時間</t>
    <rPh sb="0" eb="2">
      <t>シアイ</t>
    </rPh>
    <rPh sb="2" eb="4">
      <t>ジカン</t>
    </rPh>
    <phoneticPr fontId="2"/>
  </si>
  <si>
    <t>対　　戦　　カ　　ー　　ド</t>
    <rPh sb="0" eb="1">
      <t>タイ</t>
    </rPh>
    <rPh sb="3" eb="4">
      <t>イクサ</t>
    </rPh>
    <phoneticPr fontId="2"/>
  </si>
  <si>
    <t>主審  ４審</t>
    <rPh sb="0" eb="1">
      <t>シュ</t>
    </rPh>
    <rPh sb="1" eb="2">
      <t>シン</t>
    </rPh>
    <rPh sb="5" eb="6">
      <t>シン</t>
    </rPh>
    <phoneticPr fontId="2"/>
  </si>
  <si>
    <t>副審×２</t>
    <rPh sb="0" eb="1">
      <t>フク</t>
    </rPh>
    <rPh sb="1" eb="2">
      <t>シン</t>
    </rPh>
    <phoneticPr fontId="2"/>
  </si>
  <si>
    <t>本部補助</t>
    <rPh sb="0" eb="2">
      <t>ホンブ</t>
    </rPh>
    <rPh sb="2" eb="4">
      <t>ホジョ</t>
    </rPh>
    <phoneticPr fontId="2"/>
  </si>
  <si>
    <t>No</t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</si>
  <si>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</si>
  <si>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</si>
  <si>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Ａ</t>
    <phoneticPr fontId="2"/>
  </si>
  <si>
    <t>スコア</t>
    <phoneticPr fontId="2"/>
  </si>
  <si>
    <t>Ｂ</t>
    <phoneticPr fontId="2"/>
  </si>
  <si>
    <t>①</t>
    <phoneticPr fontId="2"/>
  </si>
  <si>
    <t>南百合丘SC</t>
    <rPh sb="0" eb="1">
      <t>ミナミ</t>
    </rPh>
    <rPh sb="1" eb="4">
      <t>ユリガオカ</t>
    </rPh>
    <phoneticPr fontId="2"/>
  </si>
  <si>
    <t>金程SC</t>
    <rPh sb="0" eb="2">
      <t>カナホド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</si>
  <si>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</si>
  <si>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</si>
  <si>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</si>
  <si>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</si>
  <si>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百合丘子どもSC</t>
    <rPh sb="0" eb="3">
      <t>ユリガオカ</t>
    </rPh>
    <rPh sb="3" eb="4">
      <t>コ</t>
    </rPh>
    <phoneticPr fontId="2"/>
  </si>
  <si>
    <t>はるひ野BSC</t>
    <rPh sb="3" eb="4">
      <t>ノ</t>
    </rPh>
    <phoneticPr fontId="2"/>
  </si>
  <si>
    <t>⑥</t>
    <phoneticPr fontId="2"/>
  </si>
  <si>
    <t>No</t>
    <phoneticPr fontId="2"/>
  </si>
  <si>
    <t>スコア</t>
    <phoneticPr fontId="2"/>
  </si>
  <si>
    <t>Ｂ</t>
    <phoneticPr fontId="2"/>
  </si>
  <si>
    <t>FFヴィゴーレ</t>
  </si>
  <si>
    <t>百合丘子どもＳＣ</t>
    <rPh sb="0" eb="3">
      <t>ユリガオカ</t>
    </rPh>
    <rPh sb="3" eb="4">
      <t>コ</t>
    </rPh>
    <phoneticPr fontId="2"/>
  </si>
  <si>
    <t>⑥</t>
    <phoneticPr fontId="2"/>
  </si>
  <si>
    <t>⑦</t>
    <phoneticPr fontId="2"/>
  </si>
  <si>
    <t>ＦＣパーシモン</t>
    <phoneticPr fontId="2"/>
  </si>
  <si>
    <t>Ａ</t>
    <phoneticPr fontId="2"/>
  </si>
  <si>
    <t>Ｂ</t>
    <phoneticPr fontId="2"/>
  </si>
  <si>
    <t>―</t>
  </si>
  <si>
    <t>≪Aブロック≫</t>
    <phoneticPr fontId="2"/>
  </si>
  <si>
    <t>チーム名</t>
  </si>
  <si>
    <t>勝</t>
  </si>
  <si>
    <t>負</t>
  </si>
  <si>
    <t>分</t>
  </si>
  <si>
    <t>得失点②</t>
  </si>
  <si>
    <t>得点③</t>
  </si>
  <si>
    <t>失点</t>
  </si>
  <si>
    <t>試合数</t>
  </si>
  <si>
    <t>暫定順位</t>
  </si>
  <si>
    <t>勝点RANK</t>
  </si>
  <si>
    <t>得失点RANK</t>
  </si>
  <si>
    <t>得点RANK</t>
  </si>
  <si>
    <t>加重POINT</t>
  </si>
  <si>
    <t>－</t>
  </si>
  <si>
    <t>点数入力箇所</t>
    <rPh sb="0" eb="2">
      <t>テンスウ</t>
    </rPh>
    <rPh sb="2" eb="4">
      <t>ニュウリョク</t>
    </rPh>
    <rPh sb="4" eb="6">
      <t>カショ</t>
    </rPh>
    <phoneticPr fontId="2"/>
  </si>
  <si>
    <t>試合消化</t>
  </si>
  <si>
    <t>≪Bブロック≫</t>
    <phoneticPr fontId="2"/>
  </si>
  <si>
    <t>南百合丘SC</t>
    <rPh sb="0" eb="4">
      <t>ミナミユリガオカ</t>
    </rPh>
    <phoneticPr fontId="1"/>
  </si>
  <si>
    <t>バオムFC川崎</t>
    <rPh sb="5" eb="7">
      <t>カワサキ</t>
    </rPh>
    <phoneticPr fontId="1"/>
  </si>
  <si>
    <t>百合丘子どもSC</t>
    <rPh sb="0" eb="3">
      <t>ユリガオカ</t>
    </rPh>
    <rPh sb="3" eb="8">
      <t>コドモ</t>
    </rPh>
    <phoneticPr fontId="1"/>
  </si>
  <si>
    <t>第1位</t>
    <rPh sb="0" eb="1">
      <t>ダイ</t>
    </rPh>
    <rPh sb="2" eb="3">
      <t>イ</t>
    </rPh>
    <phoneticPr fontId="2"/>
  </si>
  <si>
    <t>第2位</t>
    <rPh sb="0" eb="1">
      <t>ダイ</t>
    </rPh>
    <rPh sb="2" eb="3">
      <t>イ</t>
    </rPh>
    <phoneticPr fontId="2"/>
  </si>
  <si>
    <t>第3位</t>
    <rPh sb="0" eb="1">
      <t>ダイ</t>
    </rPh>
    <rPh sb="2" eb="3">
      <t>イ</t>
    </rPh>
    <phoneticPr fontId="2"/>
  </si>
  <si>
    <t>５位決定戦</t>
    <rPh sb="1" eb="2">
      <t>イ</t>
    </rPh>
    <rPh sb="2" eb="5">
      <t>ケッテイセン</t>
    </rPh>
    <phoneticPr fontId="2"/>
  </si>
  <si>
    <t>第１位：</t>
    <rPh sb="0" eb="1">
      <t>ダイ</t>
    </rPh>
    <rPh sb="2" eb="3">
      <t>イ</t>
    </rPh>
    <phoneticPr fontId="2"/>
  </si>
  <si>
    <t>第６位：</t>
    <rPh sb="0" eb="1">
      <t>ダイ</t>
    </rPh>
    <rPh sb="2" eb="3">
      <t>イ</t>
    </rPh>
    <phoneticPr fontId="2"/>
  </si>
  <si>
    <t>第２位：</t>
    <rPh sb="0" eb="1">
      <t>ダイ</t>
    </rPh>
    <rPh sb="2" eb="3">
      <t>イ</t>
    </rPh>
    <phoneticPr fontId="2"/>
  </si>
  <si>
    <t>第７位：</t>
    <rPh sb="0" eb="1">
      <t>ダイ</t>
    </rPh>
    <rPh sb="2" eb="3">
      <t>イ</t>
    </rPh>
    <phoneticPr fontId="2"/>
  </si>
  <si>
    <t>第３位：</t>
    <rPh sb="0" eb="1">
      <t>ダイ</t>
    </rPh>
    <rPh sb="2" eb="3">
      <t>イ</t>
    </rPh>
    <phoneticPr fontId="2"/>
  </si>
  <si>
    <t>第８位：</t>
    <rPh sb="0" eb="1">
      <t>ダイ</t>
    </rPh>
    <rPh sb="2" eb="3">
      <t>イ</t>
    </rPh>
    <phoneticPr fontId="2"/>
  </si>
  <si>
    <t>第４位：</t>
    <rPh sb="0" eb="1">
      <t>ダイ</t>
    </rPh>
    <rPh sb="2" eb="3">
      <t>イ</t>
    </rPh>
    <phoneticPr fontId="2"/>
  </si>
  <si>
    <t>第９位：</t>
    <rPh sb="0" eb="1">
      <t>ダイ</t>
    </rPh>
    <rPh sb="2" eb="3">
      <t>イ</t>
    </rPh>
    <phoneticPr fontId="2"/>
  </si>
  <si>
    <t>第５位：</t>
    <rPh sb="0" eb="1">
      <t>ダイ</t>
    </rPh>
    <rPh sb="2" eb="3">
      <t>イ</t>
    </rPh>
    <phoneticPr fontId="2"/>
  </si>
  <si>
    <t>本部担当及び本部補助の役割</t>
    <phoneticPr fontId="2"/>
  </si>
  <si>
    <t>＜本部担当＞</t>
  </si>
  <si>
    <t>★</t>
  </si>
  <si>
    <t>原則的に、会場提供チームで行って下さい。会場準備～片付けまでの統括となります。</t>
  </si>
  <si>
    <t>準備では、第１・２試合該当チームが手伝いに来ますので、指導して下さい。</t>
  </si>
  <si>
    <t>会場利用にあたっての注意事項等は、随時各チームに指導して下さい。</t>
  </si>
  <si>
    <t>片付け（グランド整備・ゴミ拾い等）では、最終試合該当チームに指導して下さい。</t>
  </si>
  <si>
    <t>準備物</t>
  </si>
  <si>
    <t>本部関係</t>
  </si>
  <si>
    <t>：</t>
  </si>
  <si>
    <t>机・椅子・筆記用具・飲み物</t>
    <phoneticPr fontId="2"/>
  </si>
  <si>
    <t>グランド関係</t>
  </si>
  <si>
    <t>石灰・ラインカー・メジャー・コーナーフラッグ</t>
  </si>
  <si>
    <t>審判関係</t>
    <phoneticPr fontId="2"/>
  </si>
  <si>
    <t>神奈川県サッカー協会審判委員会HPからダウンロードできます。</t>
    <rPh sb="0" eb="4">
      <t>カナガワケン</t>
    </rPh>
    <rPh sb="8" eb="10">
      <t>キョウカイ</t>
    </rPh>
    <rPh sb="10" eb="12">
      <t>シンパン</t>
    </rPh>
    <rPh sb="12" eb="15">
      <t>イインカイ</t>
    </rPh>
    <phoneticPr fontId="2"/>
  </si>
  <si>
    <t>＜本部補助＞</t>
  </si>
  <si>
    <t>主に、運営進行を行います。担当時間１０分前には必ず本部へお越し下さい。</t>
  </si>
  <si>
    <t>試合該当チームより、メンバー表の提出が開始１０分前にありますので、</t>
  </si>
  <si>
    <t>その用紙を利用し、メンバーチェック（スターティングメンバーのみ）を行って下さい。</t>
  </si>
  <si>
    <t>①</t>
  </si>
  <si>
    <t>背番号を読み上げ、名前を言ってもらう。</t>
  </si>
  <si>
    <t>②</t>
  </si>
  <si>
    <t>スパイク（取替え式でないか・破損状況を確認して、危険ではないか）チェック</t>
  </si>
  <si>
    <t>③</t>
  </si>
  <si>
    <t>すねあて（レガース）を着用しているか確認。</t>
  </si>
  <si>
    <t>④</t>
  </si>
  <si>
    <t>ミサンガ・ピアス・ネックレス・ヘアピン等、危険物を身につけていないか確認。</t>
  </si>
  <si>
    <t>⑤</t>
  </si>
  <si>
    <t>爪が伸びていないか確認。</t>
  </si>
  <si>
    <t>⑥</t>
  </si>
  <si>
    <t>着衣の乱れがあれば、直すよう促して下さい。</t>
  </si>
  <si>
    <t>メンバーチェックは、開始５分前に集合する審判員にお願いしても構いません。</t>
  </si>
  <si>
    <t>審判員の確認（開始５分前集合）</t>
  </si>
  <si>
    <t>試合球を該当チームより提出してもらい、審判員にチェックしてもらって下さい。</t>
  </si>
  <si>
    <t>（空気圧は０．７を基準とする。）</t>
  </si>
  <si>
    <t>試合終了後は、審判員より審判報告書を記入いただき、保管して下さい。</t>
  </si>
  <si>
    <t>誤りや記入漏れがないか、即確認して下さい。</t>
  </si>
  <si>
    <t>試合中は審判員同様、得点記録を必ず取って下さい。</t>
    <rPh sb="0" eb="3">
      <t>シアイチュウ</t>
    </rPh>
    <rPh sb="4" eb="6">
      <t>シンパン</t>
    </rPh>
    <rPh sb="6" eb="7">
      <t>イン</t>
    </rPh>
    <rPh sb="7" eb="9">
      <t>ドウヨウ</t>
    </rPh>
    <rPh sb="10" eb="12">
      <t>トクテン</t>
    </rPh>
    <rPh sb="12" eb="14">
      <t>キロク</t>
    </rPh>
    <rPh sb="15" eb="16">
      <t>カナラ</t>
    </rPh>
    <rPh sb="17" eb="18">
      <t>ト</t>
    </rPh>
    <rPh sb="20" eb="21">
      <t>クダ</t>
    </rPh>
    <phoneticPr fontId="2"/>
  </si>
  <si>
    <t>試合球の返却を忘れずに行って下さい。（基本的には、審判員が行って下さい。）</t>
  </si>
  <si>
    <t>担当時間終了後、担当試合の報告を本部担当まで行って下さい。</t>
  </si>
  <si>
    <t>本部担当より指示があった場合は、協力して下さい。</t>
  </si>
  <si>
    <t>ハーフタイム、試合終了後に審判に飲み物を差し上げて下さい。</t>
  </si>
  <si>
    <t>試合中の交代に関しては、当該チームより申告を受けて、必ず交代用紙を本部へ</t>
  </si>
  <si>
    <t>提出し、更に、主審或いは副審にその旨を伝えて下さい。</t>
  </si>
  <si>
    <t>但し、川崎市サッカー協会指定のメンバー表を提出している場合は交代用紙は不要です。</t>
    <rPh sb="0" eb="1">
      <t>タダ</t>
    </rPh>
    <rPh sb="3" eb="6">
      <t>カワサキシ</t>
    </rPh>
    <rPh sb="10" eb="12">
      <t>キョウカイ</t>
    </rPh>
    <rPh sb="12" eb="14">
      <t>シテイ</t>
    </rPh>
    <rPh sb="19" eb="20">
      <t>ヒョウ</t>
    </rPh>
    <rPh sb="21" eb="23">
      <t>テイシュツ</t>
    </rPh>
    <rPh sb="27" eb="29">
      <t>バアイ</t>
    </rPh>
    <rPh sb="30" eb="32">
      <t>コウタイ</t>
    </rPh>
    <rPh sb="32" eb="34">
      <t>ヨウシ</t>
    </rPh>
    <rPh sb="35" eb="37">
      <t>フヨウ</t>
    </rPh>
    <phoneticPr fontId="2"/>
  </si>
  <si>
    <t>環境センター
「ふれあいの丘」</t>
    <rPh sb="0" eb="2">
      <t>カンキョウ</t>
    </rPh>
    <rPh sb="13" eb="14">
      <t>オカ</t>
    </rPh>
    <phoneticPr fontId="2"/>
  </si>
  <si>
    <t>会　場　名</t>
    <rPh sb="0" eb="1">
      <t>カイ</t>
    </rPh>
    <rPh sb="2" eb="3">
      <t>バ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</si>
  <si>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</si>
  <si>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提供チーム</t>
    <rPh sb="0" eb="2">
      <t>テイキョウ</t>
    </rPh>
    <phoneticPr fontId="2"/>
  </si>
  <si>
    <t>提供日</t>
    <rPh sb="0" eb="2">
      <t>テイキョウ</t>
    </rPh>
    <rPh sb="2" eb="3">
      <t>ビ</t>
    </rPh>
    <phoneticPr fontId="2"/>
  </si>
  <si>
    <t>駐　　車　　場</t>
    <rPh sb="0" eb="1">
      <t>チュウ</t>
    </rPh>
    <rPh sb="3" eb="4">
      <t>クルマ</t>
    </rPh>
    <rPh sb="6" eb="7">
      <t>バ</t>
    </rPh>
    <phoneticPr fontId="2"/>
  </si>
  <si>
    <t>スパイク</t>
    <phoneticPr fontId="2"/>
  </si>
  <si>
    <t>そ　　の　　他</t>
    <rPh sb="6" eb="7">
      <t>ホカ</t>
    </rPh>
    <phoneticPr fontId="2"/>
  </si>
  <si>
    <t>麻生中学校</t>
    <rPh sb="0" eb="2">
      <t>アサオ</t>
    </rPh>
    <rPh sb="2" eb="5">
      <t>チュウガッコウ</t>
    </rPh>
    <phoneticPr fontId="2"/>
  </si>
  <si>
    <t>上麻生4-39-1</t>
    <phoneticPr fontId="2"/>
  </si>
  <si>
    <t>可</t>
    <rPh sb="0" eb="1">
      <t>カ</t>
    </rPh>
    <phoneticPr fontId="2"/>
  </si>
  <si>
    <t xml:space="preserve">バイク・自転車は、指導者のみ可。
校内・正門前禁煙。       　　　　　　　　　   </t>
    <rPh sb="4" eb="7">
      <t>ジテンシャ</t>
    </rPh>
    <rPh sb="9" eb="12">
      <t>シドウシャ</t>
    </rPh>
    <rPh sb="14" eb="15">
      <t>カ</t>
    </rPh>
    <rPh sb="17" eb="19">
      <t>コウナイ</t>
    </rPh>
    <rPh sb="20" eb="22">
      <t>セイモン</t>
    </rPh>
    <rPh sb="22" eb="23">
      <t>マエ</t>
    </rPh>
    <rPh sb="23" eb="25">
      <t>キンエン</t>
    </rPh>
    <phoneticPr fontId="2"/>
  </si>
  <si>
    <t>麻生小学校</t>
    <rPh sb="0" eb="2">
      <t>アサオ</t>
    </rPh>
    <rPh sb="2" eb="3">
      <t>ショウ</t>
    </rPh>
    <rPh sb="3" eb="5">
      <t>ガッコウ</t>
    </rPh>
    <phoneticPr fontId="2"/>
  </si>
  <si>
    <t>上麻生3-24-1</t>
  </si>
  <si>
    <t>0台</t>
    <rPh sb="1" eb="2">
      <t>ダイ</t>
    </rPh>
    <phoneticPr fontId="2"/>
  </si>
  <si>
    <t>バイク・自転車は、指導者のみ可。
校内・正門前禁煙。 
 校内にある遊具の使用は禁止。
花壇等への立ち入りに注意 。</t>
    <rPh sb="4" eb="7">
      <t>ジテンシャ</t>
    </rPh>
    <rPh sb="9" eb="12">
      <t>シドウシャ</t>
    </rPh>
    <rPh sb="14" eb="15">
      <t>カ</t>
    </rPh>
    <rPh sb="17" eb="19">
      <t>コウナイ</t>
    </rPh>
    <rPh sb="20" eb="22">
      <t>セイモン</t>
    </rPh>
    <rPh sb="22" eb="23">
      <t>マエ</t>
    </rPh>
    <rPh sb="23" eb="25">
      <t>キンエン</t>
    </rPh>
    <rPh sb="29" eb="31">
      <t>コウナイ</t>
    </rPh>
    <rPh sb="34" eb="36">
      <t>ユウグ</t>
    </rPh>
    <rPh sb="37" eb="39">
      <t>シヨウ</t>
    </rPh>
    <rPh sb="40" eb="42">
      <t>キンシ</t>
    </rPh>
    <rPh sb="44" eb="46">
      <t>カダン</t>
    </rPh>
    <rPh sb="46" eb="47">
      <t>トウ</t>
    </rPh>
    <rPh sb="49" eb="50">
      <t>タ</t>
    </rPh>
    <rPh sb="51" eb="52">
      <t>イ</t>
    </rPh>
    <rPh sb="54" eb="56">
      <t>チュウイ</t>
    </rPh>
    <phoneticPr fontId="2"/>
  </si>
  <si>
    <t>近隣有料駐車場有り
（リーブ新百合ヶ丘）</t>
    <rPh sb="0" eb="2">
      <t>キンリン</t>
    </rPh>
    <rPh sb="2" eb="4">
      <t>ユウリョウ</t>
    </rPh>
    <rPh sb="4" eb="7">
      <t>チュウシャジョウ</t>
    </rPh>
    <rPh sb="7" eb="8">
      <t>ア</t>
    </rPh>
    <rPh sb="14" eb="19">
      <t>シンユリガオカ</t>
    </rPh>
    <phoneticPr fontId="2"/>
  </si>
  <si>
    <t>白鳥中学校</t>
    <rPh sb="0" eb="2">
      <t>シラトリ</t>
    </rPh>
    <rPh sb="2" eb="5">
      <t>チュウガッコウ</t>
    </rPh>
    <phoneticPr fontId="2"/>
  </si>
  <si>
    <t>白鳥1-5-1</t>
    <rPh sb="0" eb="2">
      <t>シラトリ</t>
    </rPh>
    <phoneticPr fontId="2"/>
  </si>
  <si>
    <t>柿生SC</t>
    <rPh sb="0" eb="2">
      <t>カキオ</t>
    </rPh>
    <phoneticPr fontId="2"/>
  </si>
  <si>
    <r>
      <t xml:space="preserve">可
</t>
    </r>
    <r>
      <rPr>
        <sz val="8"/>
        <color indexed="8"/>
        <rFont val="Meiryo UI"/>
        <family val="3"/>
        <charset val="128"/>
      </rPr>
      <t>（グランド状態により不可）</t>
    </r>
    <r>
      <rPr>
        <sz val="11"/>
        <color indexed="8"/>
        <rFont val="Meiryo UI"/>
        <family val="3"/>
        <charset val="128"/>
      </rPr>
      <t xml:space="preserve">
</t>
    </r>
    <rPh sb="0" eb="1">
      <t>カ</t>
    </rPh>
    <rPh sb="7" eb="9">
      <t>ジョウタイ</t>
    </rPh>
    <rPh sb="12" eb="14">
      <t>フカ</t>
    </rPh>
    <phoneticPr fontId="2"/>
  </si>
  <si>
    <r>
      <t>バイク・自転車は、指導者・チーム役員のみ可。　　　　　　　　　　　　　　　　　　　　　</t>
    </r>
    <r>
      <rPr>
        <sz val="11"/>
        <color indexed="8"/>
        <rFont val="Meiryo UI"/>
        <family val="3"/>
        <charset val="128"/>
      </rPr>
      <t>（提供チームの指示に従ってください。）</t>
    </r>
    <r>
      <rPr>
        <sz val="12"/>
        <color indexed="8"/>
        <rFont val="Meiryo UI"/>
        <family val="3"/>
        <charset val="128"/>
      </rPr>
      <t xml:space="preserve">
グランド内禁煙。</t>
    </r>
    <rPh sb="4" eb="7">
      <t>ジテンシャ</t>
    </rPh>
    <rPh sb="9" eb="12">
      <t>シドウシャ</t>
    </rPh>
    <rPh sb="16" eb="18">
      <t>ヤクイン</t>
    </rPh>
    <rPh sb="20" eb="21">
      <t>カ</t>
    </rPh>
    <rPh sb="44" eb="46">
      <t>テイキョウ</t>
    </rPh>
    <rPh sb="50" eb="52">
      <t>シジ</t>
    </rPh>
    <rPh sb="53" eb="54">
      <t>シタガ</t>
    </rPh>
    <rPh sb="67" eb="68">
      <t>ナイ</t>
    </rPh>
    <rPh sb="68" eb="70">
      <t>キンエン</t>
    </rPh>
    <phoneticPr fontId="2"/>
  </si>
  <si>
    <t>駅前有料駐車場有り
　（ビーバートザン駐車場 など）</t>
    <rPh sb="0" eb="1">
      <t>エキ</t>
    </rPh>
    <rPh sb="1" eb="2">
      <t>マエ</t>
    </rPh>
    <rPh sb="2" eb="4">
      <t>ユウリョウ</t>
    </rPh>
    <rPh sb="4" eb="7">
      <t>チュウシャジョウ</t>
    </rPh>
    <rPh sb="7" eb="8">
      <t>ア</t>
    </rPh>
    <rPh sb="19" eb="22">
      <t>チュウシャジョウ</t>
    </rPh>
    <phoneticPr fontId="2"/>
  </si>
  <si>
    <t>長沢中学校</t>
    <rPh sb="0" eb="2">
      <t>ナガサワ</t>
    </rPh>
    <rPh sb="2" eb="5">
      <t>チュウガッコウ</t>
    </rPh>
    <phoneticPr fontId="2"/>
  </si>
  <si>
    <t>東百合丘 4-12-1</t>
    <rPh sb="0" eb="4">
      <t>ヒガシユリガオカ</t>
    </rPh>
    <phoneticPr fontId="2"/>
  </si>
  <si>
    <t>FCパーシモン</t>
    <phoneticPr fontId="2"/>
  </si>
  <si>
    <t>近隣有料駐車場なし</t>
    <phoneticPr fontId="2"/>
  </si>
  <si>
    <t>上麻生6-15-1</t>
    <phoneticPr fontId="2"/>
  </si>
  <si>
    <t>各チーム3台</t>
    <rPh sb="0" eb="1">
      <t>カク</t>
    </rPh>
    <rPh sb="5" eb="6">
      <t>ダイ</t>
    </rPh>
    <phoneticPr fontId="2"/>
  </si>
  <si>
    <r>
      <t xml:space="preserve">バイク・自転車可。
</t>
    </r>
    <r>
      <rPr>
        <sz val="11"/>
        <color indexed="8"/>
        <rFont val="Meiryo UI"/>
        <family val="3"/>
        <charset val="128"/>
      </rPr>
      <t>（指定場所の指示に従ってください。）</t>
    </r>
    <r>
      <rPr>
        <sz val="12"/>
        <rFont val="Meiryo UI"/>
        <family val="3"/>
        <charset val="128"/>
      </rPr>
      <t xml:space="preserve">
グランド内禁煙。
水道・日（雨）除け各自にて。</t>
    </r>
    <rPh sb="4" eb="7">
      <t>ジテンシャ</t>
    </rPh>
    <rPh sb="7" eb="8">
      <t>カ</t>
    </rPh>
    <rPh sb="11" eb="13">
      <t>シテイ</t>
    </rPh>
    <rPh sb="13" eb="15">
      <t>バショ</t>
    </rPh>
    <rPh sb="16" eb="18">
      <t>シジ</t>
    </rPh>
    <rPh sb="19" eb="20">
      <t>シタガ</t>
    </rPh>
    <rPh sb="33" eb="34">
      <t>ナイ</t>
    </rPh>
    <rPh sb="34" eb="36">
      <t>キンエン</t>
    </rPh>
    <rPh sb="38" eb="40">
      <t>スイドウ</t>
    </rPh>
    <rPh sb="41" eb="42">
      <t>ニチ</t>
    </rPh>
    <rPh sb="43" eb="44">
      <t>アメ</t>
    </rPh>
    <rPh sb="45" eb="46">
      <t>ノゾ</t>
    </rPh>
    <rPh sb="47" eb="49">
      <t>カクジ</t>
    </rPh>
    <phoneticPr fontId="2"/>
  </si>
  <si>
    <t>近隣有料駐車場有り
（麻生病院）</t>
    <rPh sb="0" eb="2">
      <t>キンリン</t>
    </rPh>
    <rPh sb="2" eb="4">
      <t>ユウリョウ</t>
    </rPh>
    <rPh sb="4" eb="7">
      <t>チュウシャジョウ</t>
    </rPh>
    <rPh sb="7" eb="8">
      <t>アリ</t>
    </rPh>
    <rPh sb="11" eb="13">
      <t>アサオ</t>
    </rPh>
    <rPh sb="13" eb="15">
      <t>ビョウイン</t>
    </rPh>
    <phoneticPr fontId="2"/>
  </si>
  <si>
    <t>環境センター
「ふれあいの広場」</t>
    <rPh sb="0" eb="2">
      <t>カンキョウ</t>
    </rPh>
    <rPh sb="13" eb="15">
      <t>ヒロバ</t>
    </rPh>
    <phoneticPr fontId="2"/>
  </si>
  <si>
    <t>上麻生6-15-1</t>
  </si>
  <si>
    <t>金程小学校</t>
    <rPh sb="0" eb="2">
      <t>カナホド</t>
    </rPh>
    <rPh sb="2" eb="5">
      <t>ショウガッコウ</t>
    </rPh>
    <phoneticPr fontId="2"/>
  </si>
  <si>
    <t>金程2-10-1</t>
    <phoneticPr fontId="2"/>
  </si>
  <si>
    <t>幹事チーム、会場担当チーム各１台</t>
    <rPh sb="0" eb="2">
      <t>カンジ</t>
    </rPh>
    <rPh sb="6" eb="8">
      <t>カイジョウ</t>
    </rPh>
    <rPh sb="8" eb="10">
      <t>タントウ</t>
    </rPh>
    <rPh sb="13" eb="14">
      <t>カク</t>
    </rPh>
    <rPh sb="15" eb="16">
      <t>ダイ</t>
    </rPh>
    <phoneticPr fontId="2"/>
  </si>
  <si>
    <r>
      <t xml:space="preserve">バイク・自転車可。
</t>
    </r>
    <r>
      <rPr>
        <sz val="11"/>
        <color indexed="8"/>
        <rFont val="Meiryo UI"/>
        <family val="3"/>
        <charset val="128"/>
      </rPr>
      <t>（指定場所の指示に従ってください。）</t>
    </r>
    <r>
      <rPr>
        <sz val="12"/>
        <rFont val="Meiryo UI"/>
        <family val="3"/>
        <charset val="128"/>
      </rPr>
      <t xml:space="preserve">
グランド内禁煙。</t>
    </r>
    <rPh sb="4" eb="7">
      <t>ジテンシャ</t>
    </rPh>
    <rPh sb="7" eb="8">
      <t>カ</t>
    </rPh>
    <rPh sb="11" eb="13">
      <t>シテイ</t>
    </rPh>
    <rPh sb="13" eb="15">
      <t>バショ</t>
    </rPh>
    <rPh sb="16" eb="18">
      <t>シジ</t>
    </rPh>
    <rPh sb="19" eb="20">
      <t>シタガ</t>
    </rPh>
    <rPh sb="33" eb="34">
      <t>ナイ</t>
    </rPh>
    <rPh sb="34" eb="36">
      <t>キンエン</t>
    </rPh>
    <phoneticPr fontId="2"/>
  </si>
  <si>
    <t>近隣有料駐車場少数有り
(麻生老人福祉センター横他)</t>
    <rPh sb="0" eb="2">
      <t>キンリン</t>
    </rPh>
    <rPh sb="2" eb="4">
      <t>ユウリョウ</t>
    </rPh>
    <rPh sb="4" eb="6">
      <t>チュウシャ</t>
    </rPh>
    <rPh sb="6" eb="7">
      <t>ジョウ</t>
    </rPh>
    <rPh sb="7" eb="9">
      <t>ショウスウ</t>
    </rPh>
    <rPh sb="9" eb="10">
      <t>アリ</t>
    </rPh>
    <rPh sb="13" eb="15">
      <t>アサオ</t>
    </rPh>
    <rPh sb="15" eb="17">
      <t>ロウジン</t>
    </rPh>
    <rPh sb="17" eb="19">
      <t>フクシ</t>
    </rPh>
    <rPh sb="23" eb="24">
      <t>ヨコ</t>
    </rPh>
    <rPh sb="24" eb="25">
      <t>ホカ</t>
    </rPh>
    <phoneticPr fontId="2"/>
  </si>
  <si>
    <t>栗木台小学校</t>
    <rPh sb="0" eb="3">
      <t>クリキダイ</t>
    </rPh>
    <rPh sb="3" eb="6">
      <t>ショウガッコウ</t>
    </rPh>
    <phoneticPr fontId="2"/>
  </si>
  <si>
    <t>栗木台5-15-1</t>
    <phoneticPr fontId="2"/>
  </si>
  <si>
    <t>全チームで3台</t>
    <rPh sb="0" eb="1">
      <t>ゼン</t>
    </rPh>
    <rPh sb="6" eb="7">
      <t>ダイ</t>
    </rPh>
    <phoneticPr fontId="2"/>
  </si>
  <si>
    <t>不可</t>
    <rPh sb="0" eb="2">
      <t>フカ</t>
    </rPh>
    <phoneticPr fontId="2"/>
  </si>
  <si>
    <t xml:space="preserve">バイク・自転車は、指導者のみ可。
校内・校門前・禁煙。       　　　　　　　　　  </t>
    <rPh sb="4" eb="7">
      <t>ジテンシャ</t>
    </rPh>
    <rPh sb="9" eb="12">
      <t>シドウシャ</t>
    </rPh>
    <rPh sb="14" eb="15">
      <t>カ</t>
    </rPh>
    <rPh sb="17" eb="19">
      <t>コウナイ</t>
    </rPh>
    <rPh sb="20" eb="22">
      <t>コウモン</t>
    </rPh>
    <rPh sb="22" eb="23">
      <t>マエ</t>
    </rPh>
    <rPh sb="24" eb="26">
      <t>キンエン</t>
    </rPh>
    <phoneticPr fontId="2"/>
  </si>
  <si>
    <t>王禅寺中央小学校</t>
    <rPh sb="0" eb="3">
      <t>オウゼンジ</t>
    </rPh>
    <rPh sb="3" eb="5">
      <t>チュウオウ</t>
    </rPh>
    <rPh sb="5" eb="8">
      <t>ショウガッコウ</t>
    </rPh>
    <phoneticPr fontId="2"/>
  </si>
  <si>
    <t>王禅寺東4-14-1</t>
    <rPh sb="0" eb="3">
      <t>オウゼンジ</t>
    </rPh>
    <rPh sb="3" eb="4">
      <t>ヒガシ</t>
    </rPh>
    <phoneticPr fontId="2"/>
  </si>
  <si>
    <t>近隣有料駐車場有り
（ゆりストア）</t>
    <rPh sb="0" eb="2">
      <t>キンリン</t>
    </rPh>
    <rPh sb="2" eb="4">
      <t>ユウリョウ</t>
    </rPh>
    <rPh sb="4" eb="7">
      <t>チュウシャジョウ</t>
    </rPh>
    <rPh sb="7" eb="8">
      <t>アリ</t>
    </rPh>
    <phoneticPr fontId="2"/>
  </si>
  <si>
    <t>＜全会場共通＞</t>
    <rPh sb="1" eb="2">
      <t>ゼン</t>
    </rPh>
    <rPh sb="2" eb="4">
      <t>カイジョウ</t>
    </rPh>
    <rPh sb="4" eb="6">
      <t>キョウツウ</t>
    </rPh>
    <phoneticPr fontId="2"/>
  </si>
  <si>
    <t>①グランド内・校内は、禁煙となります。</t>
    <rPh sb="5" eb="6">
      <t>ナイ</t>
    </rPh>
    <rPh sb="7" eb="9">
      <t>コウナイ</t>
    </rPh>
    <rPh sb="11" eb="13">
      <t>キンエン</t>
    </rPh>
    <phoneticPr fontId="2"/>
  </si>
  <si>
    <t>②ゴミは、責任を持ってお持ち帰りください。</t>
    <rPh sb="5" eb="7">
      <t>セキニン</t>
    </rPh>
    <rPh sb="8" eb="9">
      <t>モ</t>
    </rPh>
    <rPh sb="12" eb="13">
      <t>モ</t>
    </rPh>
    <rPh sb="14" eb="15">
      <t>カエ</t>
    </rPh>
    <phoneticPr fontId="2"/>
  </si>
  <si>
    <t>③周辺道路への路上駐車は、厳禁です。</t>
    <rPh sb="1" eb="3">
      <t>シュウヘン</t>
    </rPh>
    <rPh sb="3" eb="5">
      <t>ドウロ</t>
    </rPh>
    <rPh sb="7" eb="9">
      <t>ロジョウ</t>
    </rPh>
    <rPh sb="9" eb="11">
      <t>チュウシャ</t>
    </rPh>
    <rPh sb="13" eb="15">
      <t>ゲンキン</t>
    </rPh>
    <phoneticPr fontId="2"/>
  </si>
  <si>
    <t>以上、保護者への徹底お願いいたします。</t>
    <rPh sb="0" eb="2">
      <t>イジョウ</t>
    </rPh>
    <rPh sb="3" eb="6">
      <t>ホゴシャ</t>
    </rPh>
    <rPh sb="8" eb="10">
      <t>テッテイ</t>
    </rPh>
    <rPh sb="11" eb="12">
      <t>ネガ</t>
    </rPh>
    <phoneticPr fontId="2"/>
  </si>
  <si>
    <t>会場提供チームにおかれましては、何かお気付きの点が御座いましたら、右記までご連絡ください。</t>
    <rPh sb="0" eb="2">
      <t>カイジョウ</t>
    </rPh>
    <rPh sb="2" eb="4">
      <t>テイキョウ</t>
    </rPh>
    <rPh sb="16" eb="17">
      <t>ナニ</t>
    </rPh>
    <rPh sb="19" eb="20">
      <t>キ</t>
    </rPh>
    <rPh sb="20" eb="21">
      <t>ツ</t>
    </rPh>
    <rPh sb="23" eb="24">
      <t>テン</t>
    </rPh>
    <rPh sb="25" eb="27">
      <t>ゴザ</t>
    </rPh>
    <rPh sb="33" eb="35">
      <t>ウキ</t>
    </rPh>
    <rPh sb="38" eb="40">
      <t>レンラク</t>
    </rPh>
    <phoneticPr fontId="2"/>
  </si>
  <si>
    <t>南百合丘SC</t>
    <rPh sb="0" eb="4">
      <t>ミナミユリオカ</t>
    </rPh>
    <phoneticPr fontId="2"/>
  </si>
  <si>
    <t>チーム名</t>
    <rPh sb="3" eb="4">
      <t>メイ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</si>
  <si>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</si>
  <si>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</si>
  <si>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携帯メールアドレス</t>
    <rPh sb="0" eb="2">
      <t>ケイタイ</t>
    </rPh>
    <phoneticPr fontId="2"/>
  </si>
  <si>
    <t>加藤</t>
    <rPh sb="0" eb="2">
      <t>カトウ</t>
    </rPh>
    <phoneticPr fontId="2"/>
  </si>
  <si>
    <t>044-966-5129</t>
  </si>
  <si>
    <t>090-3404-2589</t>
  </si>
  <si>
    <t>三浦</t>
    <rPh sb="0" eb="2">
      <t>ミウラ</t>
    </rPh>
    <phoneticPr fontId="2"/>
  </si>
  <si>
    <t>044-986-2374</t>
  </si>
  <si>
    <t>090-1425-6345</t>
  </si>
  <si>
    <t>abczxc244@yahoo.co.jp</t>
  </si>
  <si>
    <t>ningendamono-310-244@docomo.ne.jp</t>
  </si>
  <si>
    <t>小谷</t>
    <rPh sb="0" eb="2">
      <t>コタニ</t>
    </rPh>
    <phoneticPr fontId="2"/>
  </si>
  <si>
    <t>044-966-1474</t>
  </si>
  <si>
    <t>090-1762-0278</t>
  </si>
  <si>
    <t>善本</t>
    <rPh sb="0" eb="2">
      <t>ヨシモト</t>
    </rPh>
    <phoneticPr fontId="2"/>
  </si>
  <si>
    <t>044-955-1314</t>
  </si>
  <si>
    <t>090-3913-8586</t>
  </si>
  <si>
    <t>柿生SC</t>
    <rPh sb="0" eb="2">
      <t>カキオ</t>
    </rPh>
    <phoneticPr fontId="5"/>
  </si>
  <si>
    <t>岡田</t>
    <rPh sb="0" eb="2">
      <t>オカダ</t>
    </rPh>
    <phoneticPr fontId="5"/>
  </si>
  <si>
    <t>044-951-6406</t>
  </si>
  <si>
    <t>090-6494-0886</t>
  </si>
  <si>
    <t>to.m.r.s@keb.biglobe.ne.jp</t>
  </si>
  <si>
    <t>to.m.r.s.da@i.softbank.jp</t>
  </si>
  <si>
    <t>携帯番号</t>
    <rPh sb="0" eb="2">
      <t>ケイタイ</t>
    </rPh>
    <rPh sb="2" eb="4">
      <t>バンゴウ</t>
    </rPh>
    <phoneticPr fontId="2"/>
  </si>
  <si>
    <t>メールアドレス</t>
    <phoneticPr fontId="2"/>
  </si>
  <si>
    <t>南百合丘ＳＣ</t>
    <rPh sb="0" eb="1">
      <t>ミナミ</t>
    </rPh>
    <rPh sb="1" eb="3">
      <t>ユリ</t>
    </rPh>
    <rPh sb="3" eb="4">
      <t>オカ</t>
    </rPh>
    <phoneticPr fontId="2"/>
  </si>
  <si>
    <t>ＦＣパーシモン</t>
    <phoneticPr fontId="2"/>
  </si>
  <si>
    <t>FC王禅寺</t>
    <rPh sb="2" eb="5">
      <t>オウゼンジ</t>
    </rPh>
    <phoneticPr fontId="2"/>
  </si>
  <si>
    <t>044-701-5305</t>
    <phoneticPr fontId="2"/>
  </si>
  <si>
    <t>090-9832-1855</t>
    <phoneticPr fontId="2"/>
  </si>
  <si>
    <t>kotapin@ezweb.ne.jp</t>
    <phoneticPr fontId="2"/>
  </si>
  <si>
    <t>金程ＳＣ</t>
    <rPh sb="0" eb="1">
      <t>カネ</t>
    </rPh>
    <rPh sb="1" eb="2">
      <t>ホド</t>
    </rPh>
    <phoneticPr fontId="2"/>
  </si>
  <si>
    <t>宮田</t>
    <rPh sb="0" eb="2">
      <t>ミヤタ</t>
    </rPh>
    <phoneticPr fontId="2"/>
  </si>
  <si>
    <t>真福寺ＦＣ</t>
    <rPh sb="0" eb="1">
      <t>シン</t>
    </rPh>
    <rPh sb="1" eb="2">
      <t>フク</t>
    </rPh>
    <rPh sb="2" eb="3">
      <t>ジ</t>
    </rPh>
    <phoneticPr fontId="2"/>
  </si>
  <si>
    <t>ＦＦヴィゴーレ</t>
  </si>
  <si>
    <t>バオムFC川崎</t>
    <rPh sb="5" eb="7">
      <t>カワサキ</t>
    </rPh>
    <phoneticPr fontId="5"/>
  </si>
  <si>
    <t>前村</t>
    <rPh sb="0" eb="2">
      <t>マエムラ</t>
    </rPh>
    <phoneticPr fontId="5"/>
  </si>
  <si>
    <t>baum.s.c.main@gmail.com</t>
  </si>
  <si>
    <t>例） ＦＣパーシモンが会場提供の場合は、雨天中止の判断をし、「はるひ野BSC」へ連絡。</t>
    <rPh sb="0" eb="1">
      <t>レイ</t>
    </rPh>
    <rPh sb="11" eb="13">
      <t>カイジョウ</t>
    </rPh>
    <rPh sb="13" eb="15">
      <t>テイキョウ</t>
    </rPh>
    <rPh sb="16" eb="18">
      <t>バアイ</t>
    </rPh>
    <rPh sb="20" eb="22">
      <t>ウテン</t>
    </rPh>
    <rPh sb="22" eb="24">
      <t>チュウシ</t>
    </rPh>
    <rPh sb="25" eb="27">
      <t>ハンダン</t>
    </rPh>
    <rPh sb="40" eb="42">
      <t>レンラク</t>
    </rPh>
    <phoneticPr fontId="2"/>
  </si>
  <si>
    <t>メンバー提出用紙</t>
  </si>
  <si>
    <t>月　日</t>
  </si>
  <si>
    <t>相手チーム名</t>
  </si>
  <si>
    <t>大会名</t>
  </si>
  <si>
    <t>会　場</t>
  </si>
  <si>
    <t>POSITION</t>
  </si>
  <si>
    <t>NO.</t>
  </si>
  <si>
    <t>ﾌ ﾘ ｶ ﾞﾅ</t>
  </si>
  <si>
    <t>STARTING</t>
  </si>
  <si>
    <t>CHANGE OF</t>
  </si>
  <si>
    <t>FULL NAME</t>
  </si>
  <si>
    <t>ELEVEN</t>
  </si>
  <si>
    <t>PLAYERS</t>
  </si>
  <si>
    <t>GK･DF･MF･FW</t>
  </si>
  <si>
    <t>TEAM STAFF</t>
  </si>
  <si>
    <t>ユニフォーム（色）</t>
  </si>
  <si>
    <t>ＧＫ</t>
  </si>
  <si>
    <t>ＦＰ</t>
  </si>
  <si>
    <t>シャツ</t>
  </si>
  <si>
    <t>監督</t>
  </si>
  <si>
    <t>ショーツ</t>
  </si>
  <si>
    <t>コーチ</t>
  </si>
  <si>
    <t>ストッキング</t>
  </si>
  <si>
    <t>K.S.C</t>
    <phoneticPr fontId="2"/>
  </si>
  <si>
    <t>045-904-6209</t>
  </si>
  <si>
    <t>070-5579-3060</t>
  </si>
  <si>
    <t>kida@re-denentoshi.jp</t>
    <phoneticPr fontId="2"/>
  </si>
  <si>
    <t>jaaaddo18-1227@wm.pdx.ne.jp</t>
    <phoneticPr fontId="2"/>
  </si>
  <si>
    <t>その後、「FC王禅寺」→「金程ＳＣ」→「真福寺ＦＣ」→「百合丘こどもＳＣ」→「K.S.C」→「柿生ＳＣ」→「FFヴィゴーレ」→「バオムFC川崎」→「南百合丘ＳＣ」→「 FCパーシモン」</t>
    <rPh sb="7" eb="10">
      <t>オウゼンジ</t>
    </rPh>
    <rPh sb="13" eb="15">
      <t>カナホド</t>
    </rPh>
    <rPh sb="20" eb="21">
      <t>シン</t>
    </rPh>
    <rPh sb="21" eb="22">
      <t>フク</t>
    </rPh>
    <rPh sb="22" eb="23">
      <t>ジ</t>
    </rPh>
    <rPh sb="28" eb="31">
      <t>ユリガオカ</t>
    </rPh>
    <rPh sb="69" eb="71">
      <t>カワサキ</t>
    </rPh>
    <phoneticPr fontId="2"/>
  </si>
  <si>
    <t>※　緊急連絡（雨天中止等）は、会場提供チームより始まリ下へ一周し、会場提供チームで終わるようお願いします。</t>
    <rPh sb="2" eb="4">
      <t>キンキュウ</t>
    </rPh>
    <rPh sb="4" eb="6">
      <t>レンラク</t>
    </rPh>
    <rPh sb="7" eb="9">
      <t>ウテン</t>
    </rPh>
    <rPh sb="9" eb="11">
      <t>チュウシ</t>
    </rPh>
    <rPh sb="11" eb="12">
      <t>トウ</t>
    </rPh>
    <rPh sb="15" eb="17">
      <t>カイジョウ</t>
    </rPh>
    <rPh sb="17" eb="19">
      <t>テイキョウ</t>
    </rPh>
    <rPh sb="24" eb="25">
      <t>ハジ</t>
    </rPh>
    <rPh sb="27" eb="28">
      <t>シタ</t>
    </rPh>
    <rPh sb="29" eb="31">
      <t>イッシュウ</t>
    </rPh>
    <rPh sb="33" eb="35">
      <t>カイジョウ</t>
    </rPh>
    <rPh sb="35" eb="37">
      <t>テイキョウ</t>
    </rPh>
    <rPh sb="41" eb="42">
      <t>オ</t>
    </rPh>
    <rPh sb="47" eb="48">
      <t>ネガ</t>
    </rPh>
    <phoneticPr fontId="2"/>
  </si>
  <si>
    <t>主審＆４審</t>
    <rPh sb="0" eb="1">
      <t>シュ</t>
    </rPh>
    <rPh sb="1" eb="2">
      <t>シン</t>
    </rPh>
    <rPh sb="4" eb="5">
      <t>シン</t>
    </rPh>
    <phoneticPr fontId="2"/>
  </si>
  <si>
    <t>①</t>
    <phoneticPr fontId="1"/>
  </si>
  <si>
    <t>②</t>
    <phoneticPr fontId="1"/>
  </si>
  <si>
    <t>③</t>
    <phoneticPr fontId="1"/>
  </si>
  <si>
    <t>麻生中学校／環境センター他</t>
    <rPh sb="6" eb="8">
      <t>カンキョウ</t>
    </rPh>
    <rPh sb="12" eb="13">
      <t>ホカ</t>
    </rPh>
    <phoneticPr fontId="2"/>
  </si>
  <si>
    <t>第10回川崎ケーブルテレビ杯新人戦サッカー大会</t>
    <phoneticPr fontId="2"/>
  </si>
  <si>
    <t>平成３０年１１月１０日（土）・１１日（日）・２３日（土）他</t>
    <rPh sb="17" eb="18">
      <t>ニチ</t>
    </rPh>
    <rPh sb="19" eb="20">
      <t>ニチ</t>
    </rPh>
    <rPh sb="26" eb="27">
      <t>ド</t>
    </rPh>
    <phoneticPr fontId="2"/>
  </si>
  <si>
    <t>日本サッカー協会「２０１８年度競技規則」及び大会規定の競技規則によるものとします。</t>
    <phoneticPr fontId="2"/>
  </si>
  <si>
    <t>さらに各ブロックのそれぞれ上位２チームによる順位決定トーナメント、</t>
    <rPh sb="22" eb="24">
      <t>ジュンイ</t>
    </rPh>
    <rPh sb="24" eb="26">
      <t>ケッテイ</t>
    </rPh>
    <phoneticPr fontId="1"/>
  </si>
  <si>
    <t>下位１チームによる順位決定リーグを行い、最終順位を決定します。</t>
    <phoneticPr fontId="1"/>
  </si>
  <si>
    <t>上位３チームが麻生区代表として中央大会に進出できます</t>
    <rPh sb="7" eb="10">
      <t>アサオク</t>
    </rPh>
    <rPh sb="10" eb="12">
      <t>ダイヒョウ</t>
    </rPh>
    <phoneticPr fontId="2"/>
  </si>
  <si>
    <t>FC王禅寺</t>
  </si>
  <si>
    <t>小谷　明弘</t>
    <rPh sb="0" eb="2">
      <t>コタニ</t>
    </rPh>
    <rPh sb="3" eb="5">
      <t>アキヒロ</t>
    </rPh>
    <phoneticPr fontId="2"/>
  </si>
  <si>
    <t>kotaki1978@gmail.com</t>
    <phoneticPr fontId="1"/>
  </si>
  <si>
    <t>第10回川崎ケーブルテレビ杯新人戦サッカー大会（麻生地区ブロック）日程表</t>
    <phoneticPr fontId="2"/>
  </si>
  <si>
    <t>勝点①</t>
    <phoneticPr fontId="2"/>
  </si>
  <si>
    <t>勝点1</t>
    <rPh sb="0" eb="1">
      <t>カチ</t>
    </rPh>
    <rPh sb="1" eb="2">
      <t>テン</t>
    </rPh>
    <phoneticPr fontId="1"/>
  </si>
  <si>
    <t>勝点2</t>
    <rPh sb="0" eb="1">
      <t>カチ</t>
    </rPh>
    <rPh sb="1" eb="2">
      <t>テン</t>
    </rPh>
    <phoneticPr fontId="1"/>
  </si>
  <si>
    <t>勝点計</t>
    <rPh sb="0" eb="1">
      <t>カチ</t>
    </rPh>
    <rPh sb="1" eb="2">
      <t>テン</t>
    </rPh>
    <rPh sb="2" eb="3">
      <t>ケイ</t>
    </rPh>
    <phoneticPr fontId="1"/>
  </si>
  <si>
    <t>3試合中</t>
    <phoneticPr fontId="2"/>
  </si>
  <si>
    <t>はるひ野BSC</t>
  </si>
  <si>
    <t>真福寺FC</t>
  </si>
  <si>
    <t>金程SC</t>
  </si>
  <si>
    <t>第10回川崎ケーブルテレビ杯新人戦サッカー大会（麻生地区ブロック）
予選ブロック成績表</t>
    <phoneticPr fontId="2"/>
  </si>
  <si>
    <t>1位中1位</t>
    <rPh sb="1" eb="2">
      <t>イ</t>
    </rPh>
    <rPh sb="2" eb="3">
      <t>ナカ</t>
    </rPh>
    <rPh sb="4" eb="5">
      <t>イ</t>
    </rPh>
    <phoneticPr fontId="2"/>
  </si>
  <si>
    <t>1位中2位</t>
    <rPh sb="1" eb="2">
      <t>イ</t>
    </rPh>
    <rPh sb="2" eb="3">
      <t>ナカ</t>
    </rPh>
    <rPh sb="4" eb="5">
      <t>イ</t>
    </rPh>
    <phoneticPr fontId="2"/>
  </si>
  <si>
    <t>1位中3位</t>
    <rPh sb="1" eb="2">
      <t>イ</t>
    </rPh>
    <rPh sb="2" eb="3">
      <t>ナカ</t>
    </rPh>
    <rPh sb="4" eb="5">
      <t>イ</t>
    </rPh>
    <phoneticPr fontId="2"/>
  </si>
  <si>
    <t>2位中1位</t>
    <rPh sb="1" eb="2">
      <t>イ</t>
    </rPh>
    <rPh sb="2" eb="3">
      <t>ナカ</t>
    </rPh>
    <rPh sb="4" eb="5">
      <t>イ</t>
    </rPh>
    <phoneticPr fontId="2"/>
  </si>
  <si>
    <t>2位中2位</t>
    <rPh sb="1" eb="2">
      <t>イ</t>
    </rPh>
    <rPh sb="2" eb="3">
      <t>ナカ</t>
    </rPh>
    <rPh sb="4" eb="5">
      <t>イ</t>
    </rPh>
    <phoneticPr fontId="2"/>
  </si>
  <si>
    <t>2位中3位</t>
    <rPh sb="1" eb="2">
      <t>イ</t>
    </rPh>
    <rPh sb="2" eb="3">
      <t>ナカ</t>
    </rPh>
    <rPh sb="4" eb="5">
      <t>イ</t>
    </rPh>
    <phoneticPr fontId="2"/>
  </si>
  <si>
    <t>≪順位決定リーグ≫</t>
    <rPh sb="1" eb="3">
      <t>ジュンイ</t>
    </rPh>
    <rPh sb="3" eb="5">
      <t>ケッテイ</t>
    </rPh>
    <phoneticPr fontId="2"/>
  </si>
  <si>
    <t>順位</t>
    <phoneticPr fontId="1"/>
  </si>
  <si>
    <r>
      <t>空気入れ・空気圧計・副審用フラッグ・</t>
    </r>
    <r>
      <rPr>
        <b/>
        <u/>
        <sz val="12"/>
        <rFont val="Meiryo UI"/>
        <family val="3"/>
        <charset val="128"/>
      </rPr>
      <t>審判報告書（両面）</t>
    </r>
    <rPh sb="18" eb="20">
      <t>シンパン</t>
    </rPh>
    <rPh sb="20" eb="23">
      <t>ホウコクショ</t>
    </rPh>
    <rPh sb="24" eb="26">
      <t>リョウメン</t>
    </rPh>
    <phoneticPr fontId="2"/>
  </si>
  <si>
    <t>試合が始まりましたら、基本的には本部補助が運営進行しますが、あらゆる面でサポートをお願いいたします。</t>
    <phoneticPr fontId="1"/>
  </si>
  <si>
    <t>雨天等で中止の場合は、会場提供チーム側で判断し、第１試合目開始２時間前までに連絡網を流して下さい。</t>
    <phoneticPr fontId="2"/>
  </si>
  <si>
    <r>
      <t>審判報告書は</t>
    </r>
    <r>
      <rPr>
        <u/>
        <sz val="11"/>
        <rFont val="Meiryo UI"/>
        <family val="3"/>
        <charset val="128"/>
      </rPr>
      <t>会場提供チームにて試合数分</t>
    </r>
    <r>
      <rPr>
        <sz val="11"/>
        <rFont val="Meiryo UI"/>
        <family val="3"/>
        <charset val="128"/>
      </rPr>
      <t>ご用意ください。</t>
    </r>
    <rPh sb="0" eb="2">
      <t>シンパン</t>
    </rPh>
    <rPh sb="2" eb="5">
      <t>ホウコクショ</t>
    </rPh>
    <rPh sb="6" eb="8">
      <t>カイジョウ</t>
    </rPh>
    <rPh sb="8" eb="10">
      <t>テイキョウ</t>
    </rPh>
    <rPh sb="15" eb="17">
      <t>シアイ</t>
    </rPh>
    <rPh sb="17" eb="18">
      <t>スウ</t>
    </rPh>
    <rPh sb="18" eb="19">
      <t>ブン</t>
    </rPh>
    <rPh sb="20" eb="22">
      <t>ヨウイ</t>
    </rPh>
    <phoneticPr fontId="2"/>
  </si>
  <si>
    <t>本部補助より報告を受けたもの（記入済み審判報告書とメンバー表）は、</t>
    <rPh sb="15" eb="17">
      <t>キニュウ</t>
    </rPh>
    <rPh sb="17" eb="18">
      <t>ズ</t>
    </rPh>
    <rPh sb="19" eb="21">
      <t>シンパン</t>
    </rPh>
    <rPh sb="21" eb="24">
      <t>ホウコクショ</t>
    </rPh>
    <rPh sb="29" eb="30">
      <t>ヒョウ</t>
    </rPh>
    <phoneticPr fontId="2"/>
  </si>
  <si>
    <t>その日の内に幹事チーム（FC王禅寺 小谷）まで、メールにてご連絡下さい。</t>
    <phoneticPr fontId="1"/>
  </si>
  <si>
    <r>
      <t>メールアドレス：</t>
    </r>
    <r>
      <rPr>
        <u/>
        <sz val="10"/>
        <color rgb="FF0070C0"/>
        <rFont val="Meiryo UI"/>
        <family val="3"/>
        <charset val="128"/>
      </rPr>
      <t>kotaki1978@gmail.com</t>
    </r>
    <phoneticPr fontId="1"/>
  </si>
  <si>
    <t>090-9832-1855</t>
    <phoneticPr fontId="2"/>
  </si>
  <si>
    <t>南百合丘SC
FC王禅寺
真福寺FC</t>
    <rPh sb="0" eb="1">
      <t>ミナミ</t>
    </rPh>
    <rPh sb="1" eb="4">
      <t>ユリガオカ</t>
    </rPh>
    <rPh sb="9" eb="12">
      <t>オウゼンジ</t>
    </rPh>
    <rPh sb="13" eb="16">
      <t>シンプクジ</t>
    </rPh>
    <phoneticPr fontId="2"/>
  </si>
  <si>
    <t>喜田</t>
    <rPh sb="0" eb="2">
      <t>キダ</t>
    </rPh>
    <phoneticPr fontId="2"/>
  </si>
  <si>
    <t>080-1229-9623</t>
    <phoneticPr fontId="2"/>
  </si>
  <si>
    <r>
      <rPr>
        <b/>
        <sz val="12"/>
        <color indexed="10"/>
        <rFont val="Meiryo UI"/>
        <family val="3"/>
        <charset val="128"/>
      </rPr>
      <t>※</t>
    </r>
    <r>
      <rPr>
        <sz val="12"/>
        <color indexed="8"/>
        <rFont val="Meiryo UI"/>
        <family val="3"/>
        <charset val="128"/>
      </rPr>
      <t>各日程、</t>
    </r>
    <r>
      <rPr>
        <b/>
        <sz val="12"/>
        <color indexed="10"/>
        <rFont val="Meiryo UI"/>
        <family val="3"/>
        <charset val="128"/>
      </rPr>
      <t>第1試合開始2時間前</t>
    </r>
    <r>
      <rPr>
        <sz val="12"/>
        <color indexed="8"/>
        <rFont val="Meiryo UI"/>
        <family val="3"/>
        <charset val="128"/>
      </rPr>
      <t>には</t>
    </r>
    <r>
      <rPr>
        <b/>
        <sz val="12"/>
        <color indexed="10"/>
        <rFont val="Meiryo UI"/>
        <family val="3"/>
        <charset val="128"/>
      </rPr>
      <t>全てのチームに</t>
    </r>
    <r>
      <rPr>
        <sz val="12"/>
        <color indexed="8"/>
        <rFont val="Meiryo UI"/>
        <family val="3"/>
        <charset val="128"/>
      </rPr>
      <t>連絡が行き渡るようお願い致します。</t>
    </r>
    <rPh sb="1" eb="2">
      <t>カク</t>
    </rPh>
    <rPh sb="2" eb="4">
      <t>ニッテイ</t>
    </rPh>
    <rPh sb="5" eb="7">
      <t>ダイイチ</t>
    </rPh>
    <rPh sb="7" eb="9">
      <t>シアイ</t>
    </rPh>
    <rPh sb="9" eb="11">
      <t>カイシ</t>
    </rPh>
    <rPh sb="12" eb="14">
      <t>ジカン</t>
    </rPh>
    <rPh sb="14" eb="15">
      <t>マエ</t>
    </rPh>
    <rPh sb="17" eb="18">
      <t>スベ</t>
    </rPh>
    <rPh sb="24" eb="26">
      <t>レンラク</t>
    </rPh>
    <rPh sb="27" eb="28">
      <t>イ</t>
    </rPh>
    <rPh sb="29" eb="30">
      <t>ワタ</t>
    </rPh>
    <rPh sb="34" eb="35">
      <t>ネガ</t>
    </rPh>
    <rPh sb="36" eb="37">
      <t>イタ</t>
    </rPh>
    <phoneticPr fontId="2"/>
  </si>
  <si>
    <r>
      <rPr>
        <b/>
        <sz val="12"/>
        <color indexed="10"/>
        <rFont val="Meiryo UI"/>
        <family val="3"/>
        <charset val="128"/>
      </rPr>
      <t>※</t>
    </r>
    <r>
      <rPr>
        <sz val="12"/>
        <color indexed="8"/>
        <rFont val="Meiryo UI"/>
        <family val="3"/>
        <charset val="128"/>
      </rPr>
      <t>スケジュールによっては当日試合のないチームもいますが、</t>
    </r>
    <r>
      <rPr>
        <b/>
        <sz val="12"/>
        <color indexed="10"/>
        <rFont val="Meiryo UI"/>
        <family val="3"/>
        <charset val="128"/>
      </rPr>
      <t>全てのチームに</t>
    </r>
    <r>
      <rPr>
        <sz val="12"/>
        <color indexed="8"/>
        <rFont val="Meiryo UI"/>
        <family val="3"/>
        <charset val="128"/>
      </rPr>
      <t>連絡をしてください。</t>
    </r>
    <rPh sb="12" eb="14">
      <t>トウジツ</t>
    </rPh>
    <rPh sb="14" eb="16">
      <t>シアイ</t>
    </rPh>
    <rPh sb="28" eb="29">
      <t>スベ</t>
    </rPh>
    <rPh sb="35" eb="37">
      <t>レンラク</t>
    </rPh>
    <phoneticPr fontId="2"/>
  </si>
  <si>
    <r>
      <t>※</t>
    </r>
    <r>
      <rPr>
        <sz val="12"/>
        <color theme="1"/>
        <rFont val="Meiryo UI"/>
        <family val="3"/>
        <charset val="128"/>
      </rPr>
      <t>中止等の案内は麻生区ジュニアサッカー連盟のHPからも案内します。</t>
    </r>
    <rPh sb="1" eb="3">
      <t>チュウシ</t>
    </rPh>
    <rPh sb="3" eb="4">
      <t>ナド</t>
    </rPh>
    <rPh sb="5" eb="7">
      <t>アンナイ</t>
    </rPh>
    <rPh sb="8" eb="11">
      <t>アサオク</t>
    </rPh>
    <rPh sb="19" eb="21">
      <t>レンメイ</t>
    </rPh>
    <rPh sb="27" eb="29">
      <t>アンナイ</t>
    </rPh>
    <phoneticPr fontId="1"/>
  </si>
  <si>
    <t>備考</t>
    <rPh sb="0" eb="2">
      <t>ビコウ</t>
    </rPh>
    <phoneticPr fontId="1"/>
  </si>
  <si>
    <t>　http://asao-fa.net/</t>
    <phoneticPr fontId="1"/>
  </si>
  <si>
    <t>大会出場無しの為
次チームへスキップ</t>
    <rPh sb="0" eb="2">
      <t>タイカイ</t>
    </rPh>
    <rPh sb="2" eb="4">
      <t>シュツジョウ</t>
    </rPh>
    <rPh sb="3" eb="4">
      <t>タイシュツ</t>
    </rPh>
    <rPh sb="4" eb="5">
      <t>ナ</t>
    </rPh>
    <rPh sb="7" eb="8">
      <t>タメ</t>
    </rPh>
    <rPh sb="9" eb="10">
      <t>ツギ</t>
    </rPh>
    <phoneticPr fontId="1"/>
  </si>
  <si>
    <t xml:space="preserve">         2018年　     　月　　     日</t>
    <phoneticPr fontId="1"/>
  </si>
  <si>
    <t>與五澤</t>
    <rPh sb="0" eb="1">
      <t>アタエ</t>
    </rPh>
    <rPh sb="1" eb="2">
      <t>イ</t>
    </rPh>
    <rPh sb="2" eb="3">
      <t>サワ</t>
    </rPh>
    <phoneticPr fontId="5"/>
  </si>
  <si>
    <t>044-953-4690</t>
    <phoneticPr fontId="2"/>
  </si>
  <si>
    <t>080-5507-2609</t>
    <phoneticPr fontId="2"/>
  </si>
  <si>
    <t>isatakuayu@gmail.com</t>
    <phoneticPr fontId="2"/>
  </si>
  <si>
    <t>nobuko.4538@ezweb.ne.jp</t>
    <phoneticPr fontId="2"/>
  </si>
  <si>
    <t>wkato@mx6.ttcn.ne.jp</t>
    <phoneticPr fontId="2"/>
  </si>
  <si>
    <t>wkato19620617@gmai.com</t>
    <phoneticPr fontId="2"/>
  </si>
  <si>
    <t>miura@fc-persimmon.com</t>
  </si>
  <si>
    <t>daimiu14@docomo.ne.jp</t>
  </si>
  <si>
    <t>kotaki1978@gmail.com</t>
  </si>
  <si>
    <t>myt.hysnaa14@gmail.com</t>
    <phoneticPr fontId="2"/>
  </si>
  <si>
    <t>m.hdo-14-goal@ezweb.ne.jp</t>
    <phoneticPr fontId="2"/>
  </si>
  <si>
    <t>soulman@soccer.memail.jp</t>
  </si>
  <si>
    <t>ffdx-320@docomo.ne.jp</t>
  </si>
  <si>
    <t>mowasp@yahoo.co.jp</t>
  </si>
  <si>
    <t>mowasports@i.softbank.jp</t>
  </si>
  <si>
    <t>baum.mae@ezweb.ne.jp</t>
    <phoneticPr fontId="2"/>
  </si>
  <si>
    <t>第10回川崎ケーブルテレビ杯新人戦サッカー大会　連絡網</t>
    <rPh sb="0" eb="1">
      <t>ダイ</t>
    </rPh>
    <rPh sb="3" eb="4">
      <t>カイ</t>
    </rPh>
    <rPh sb="4" eb="6">
      <t>カワサキ</t>
    </rPh>
    <rPh sb="13" eb="14">
      <t>サカズキ</t>
    </rPh>
    <rPh sb="14" eb="17">
      <t>シンジンセン</t>
    </rPh>
    <rPh sb="21" eb="23">
      <t>タイカイ</t>
    </rPh>
    <rPh sb="24" eb="26">
      <t>レンラク</t>
    </rPh>
    <rPh sb="26" eb="27">
      <t>モウ</t>
    </rPh>
    <phoneticPr fontId="2"/>
  </si>
  <si>
    <t>FCパーシモン
真福寺FC</t>
    <rPh sb="8" eb="11">
      <t>シンプクジ</t>
    </rPh>
    <phoneticPr fontId="2"/>
  </si>
  <si>
    <t>12/1</t>
    <phoneticPr fontId="1"/>
  </si>
  <si>
    <t>11/10
11/11</t>
    <phoneticPr fontId="1"/>
  </si>
  <si>
    <t>11/10
12/2</t>
    <phoneticPr fontId="1"/>
  </si>
  <si>
    <t>近隣有料駐車場僅か</t>
    <rPh sb="7" eb="8">
      <t>ワズ</t>
    </rPh>
    <phoneticPr fontId="2"/>
  </si>
  <si>
    <t>第10回川崎ケーブルテレビ杯新人戦サッカー大会 会場注意事項</t>
    <rPh sb="24" eb="26">
      <t>カイジョウ</t>
    </rPh>
    <rPh sb="26" eb="28">
      <t>チュウイ</t>
    </rPh>
    <rPh sb="28" eb="30">
      <t>ジコウ</t>
    </rPh>
    <phoneticPr fontId="2"/>
  </si>
  <si>
    <t>真福寺ＦＣ</t>
  </si>
  <si>
    <t>金程ＳＣ</t>
    <rPh sb="0" eb="2">
      <t>カナホド</t>
    </rPh>
    <phoneticPr fontId="1"/>
  </si>
  <si>
    <t>ＦＣパーシモン</t>
  </si>
  <si>
    <t>百合丘子どもＳＣ</t>
  </si>
  <si>
    <t>南百合丘ＳＣ</t>
    <rPh sb="0" eb="1">
      <t>ミナミ</t>
    </rPh>
    <rPh sb="1" eb="4">
      <t>ユリガオカ</t>
    </rPh>
    <phoneticPr fontId="1"/>
  </si>
  <si>
    <t>バオムFC川崎</t>
    <rPh sb="5" eb="7">
      <t>カワサキ</t>
    </rPh>
    <phoneticPr fontId="2"/>
  </si>
  <si>
    <t>ＦＣ王禅寺</t>
    <rPh sb="2" eb="5">
      <t>オウゼンジ</t>
    </rPh>
    <phoneticPr fontId="1"/>
  </si>
  <si>
    <t>金程ＳＣ</t>
  </si>
  <si>
    <t>バオムFC川崎</t>
  </si>
  <si>
    <t>南百合丘ＳＣ</t>
  </si>
  <si>
    <t>ＦＣ王禅寺</t>
  </si>
  <si>
    <t>不参加チーム：はるひ野BSC、バオムFC川崎（午前）</t>
    <rPh sb="0" eb="3">
      <t>フサンカ</t>
    </rPh>
    <rPh sb="10" eb="11">
      <t>ノ</t>
    </rPh>
    <rPh sb="20" eb="22">
      <t>カワサキ</t>
    </rPh>
    <rPh sb="23" eb="25">
      <t>ゴゼン</t>
    </rPh>
    <phoneticPr fontId="1"/>
  </si>
  <si>
    <t>②</t>
    <phoneticPr fontId="1"/>
  </si>
  <si>
    <t>はるひ野ＢＳＣ</t>
    <rPh sb="3" eb="4">
      <t>ノ</t>
    </rPh>
    <phoneticPr fontId="0"/>
  </si>
  <si>
    <t>不参加チーム：バオムFC川崎</t>
    <rPh sb="12" eb="14">
      <t>カワサキ</t>
    </rPh>
    <phoneticPr fontId="1"/>
  </si>
  <si>
    <t>はるひ野ＢＳＣ</t>
  </si>
  <si>
    <t>★11/10（土）　＜会場：白鳥中 8:00-17:00＞　（提供： FCパーシモン）</t>
    <rPh sb="7" eb="8">
      <t>ド</t>
    </rPh>
    <rPh sb="11" eb="13">
      <t>カイジョウ</t>
    </rPh>
    <rPh sb="14" eb="16">
      <t>シラトリ</t>
    </rPh>
    <rPh sb="16" eb="17">
      <t>チュウ</t>
    </rPh>
    <rPh sb="31" eb="33">
      <t>テイキョウ</t>
    </rPh>
    <phoneticPr fontId="2"/>
  </si>
  <si>
    <t>★11/11（日）　＜会場：麻生中 8:00-17:00＞　（提供： 南百合丘SC）</t>
    <rPh sb="7" eb="8">
      <t>ニチ</t>
    </rPh>
    <rPh sb="11" eb="13">
      <t>カイジョウ</t>
    </rPh>
    <rPh sb="14" eb="16">
      <t>アソウ</t>
    </rPh>
    <rPh sb="16" eb="17">
      <t>チュウ</t>
    </rPh>
    <rPh sb="31" eb="33">
      <t>テイキョウ</t>
    </rPh>
    <rPh sb="35" eb="36">
      <t>ミナミ</t>
    </rPh>
    <rPh sb="36" eb="39">
      <t>ユリガオカ</t>
    </rPh>
    <phoneticPr fontId="2"/>
  </si>
  <si>
    <t>★11/23（祝）　＜会場：環境センター丘 8:00-16:00＞　（提供： FCパーシモン）</t>
    <rPh sb="7" eb="8">
      <t>シュク</t>
    </rPh>
    <rPh sb="11" eb="13">
      <t>カイジョウ</t>
    </rPh>
    <rPh sb="14" eb="16">
      <t>カンキョウ</t>
    </rPh>
    <rPh sb="20" eb="21">
      <t>オカ</t>
    </rPh>
    <rPh sb="35" eb="37">
      <t>テイキョウ</t>
    </rPh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</si>
  <si>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</si>
  <si>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</si>
  <si>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</si>
  <si>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</si>
  <si>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⑧</t>
    <phoneticPr fontId="1"/>
  </si>
  <si>
    <t>【予選リーグ】</t>
    <rPh sb="1" eb="3">
      <t>ヨセン</t>
    </rPh>
    <phoneticPr fontId="2"/>
  </si>
  <si>
    <t>不参加チーム：FFヴィゴーレ、金程SC、</t>
    <rPh sb="15" eb="17">
      <t>カナホド</t>
    </rPh>
    <phoneticPr fontId="1"/>
  </si>
  <si>
    <t>不参加チーム：南百合丘SC</t>
    <rPh sb="7" eb="8">
      <t>ミナミ</t>
    </rPh>
    <rPh sb="8" eb="11">
      <t>ユリガオカ</t>
    </rPh>
    <phoneticPr fontId="1"/>
  </si>
  <si>
    <t>★12/1（土）　＜会場：長沢中 8:00-17:00＞　（提供： FCパーシモン）</t>
    <rPh sb="6" eb="7">
      <t>ド</t>
    </rPh>
    <rPh sb="13" eb="15">
      <t>ナガサワ</t>
    </rPh>
    <phoneticPr fontId="2"/>
  </si>
  <si>
    <t>不参加チーム：麻生区TC選手（麻生カップ）、市長杯出場チーム、百合丘子どもSC</t>
    <rPh sb="7" eb="10">
      <t>アサオク</t>
    </rPh>
    <rPh sb="12" eb="14">
      <t>センシュ</t>
    </rPh>
    <rPh sb="15" eb="17">
      <t>アサオ</t>
    </rPh>
    <rPh sb="22" eb="24">
      <t>シチョウ</t>
    </rPh>
    <rPh sb="24" eb="25">
      <t>ハイ</t>
    </rPh>
    <rPh sb="25" eb="27">
      <t>シュツジョウ</t>
    </rPh>
    <rPh sb="31" eb="34">
      <t>ユリガオカ</t>
    </rPh>
    <rPh sb="34" eb="35">
      <t>コ</t>
    </rPh>
    <phoneticPr fontId="1"/>
  </si>
  <si>
    <t>麻生地区ブロック大会要項</t>
    <phoneticPr fontId="1"/>
  </si>
  <si>
    <t>新井</t>
    <rPh sb="0" eb="2">
      <t>アライ</t>
    </rPh>
    <phoneticPr fontId="2"/>
  </si>
  <si>
    <t>044-989-3896</t>
  </si>
  <si>
    <t>090-2447-7326</t>
  </si>
  <si>
    <t>佐藤
吉村</t>
    <rPh sb="0" eb="2">
      <t>サトウ</t>
    </rPh>
    <rPh sb="3" eb="5">
      <t>ヨシムラ</t>
    </rPh>
    <phoneticPr fontId="2"/>
  </si>
  <si>
    <t>★12/2（日）　＜会場：白鳥中 8:00-17:00＞　（提供： FCパーシモン可能時に限る（柿生SC））</t>
    <rPh sb="6" eb="7">
      <t>ニチ</t>
    </rPh>
    <rPh sb="13" eb="15">
      <t>シラトリ</t>
    </rPh>
    <rPh sb="15" eb="16">
      <t>チュウ</t>
    </rPh>
    <rPh sb="41" eb="43">
      <t>カノウ</t>
    </rPh>
    <rPh sb="43" eb="44">
      <t>トキ</t>
    </rPh>
    <rPh sb="45" eb="46">
      <t>カギ</t>
    </rPh>
    <rPh sb="48" eb="50">
      <t>カキオ</t>
    </rPh>
    <phoneticPr fontId="2"/>
  </si>
  <si>
    <t>第10回川崎ケーブルテレビ杯新人戦サッカー大会
麻生地区予選</t>
    <phoneticPr fontId="1"/>
  </si>
  <si>
    <r>
      <rPr>
        <strike/>
        <sz val="11"/>
        <rFont val="Meiryo UI"/>
        <family val="3"/>
        <charset val="128"/>
      </rPr>
      <t>090-2632-2470</t>
    </r>
    <r>
      <rPr>
        <sz val="11"/>
        <rFont val="Meiryo UI"/>
        <family val="3"/>
        <charset val="128"/>
      </rPr>
      <t xml:space="preserve">
吉村：090-9680-1914</t>
    </r>
    <rPh sb="14" eb="16">
      <t>ヨシムラ</t>
    </rPh>
    <phoneticPr fontId="1"/>
  </si>
  <si>
    <t>044-819-4601</t>
    <phoneticPr fontId="1"/>
  </si>
  <si>
    <t>FCパーシモン
（柿生SC）</t>
    <rPh sb="9" eb="11">
      <t>カキオ</t>
    </rPh>
    <phoneticPr fontId="2"/>
  </si>
  <si>
    <r>
      <rPr>
        <sz val="12"/>
        <rFont val="Meiryo UI"/>
        <family val="3"/>
        <charset val="128"/>
      </rPr>
      <t xml:space="preserve">11/23
11/24
</t>
    </r>
    <r>
      <rPr>
        <sz val="10"/>
        <rFont val="Meiryo UI"/>
        <family val="3"/>
        <charset val="128"/>
      </rPr>
      <t>（12/15）</t>
    </r>
    <phoneticPr fontId="1"/>
  </si>
  <si>
    <t>★12/15（土）　＜会場：環境センター丘 8:00-11:45＞　（提供： FCパーシモン）</t>
    <rPh sb="7" eb="8">
      <t>ド</t>
    </rPh>
    <rPh sb="11" eb="13">
      <t>カイジョウ</t>
    </rPh>
    <rPh sb="14" eb="16">
      <t>カンキョウ</t>
    </rPh>
    <rPh sb="20" eb="21">
      <t>オカ</t>
    </rPh>
    <rPh sb="35" eb="37">
      <t>テイキョウ</t>
    </rPh>
    <phoneticPr fontId="2"/>
  </si>
  <si>
    <t>不参加チーム：XXXXXXXX</t>
    <phoneticPr fontId="1"/>
  </si>
  <si>
    <t>◆予選ブロックの結果◆</t>
    <rPh sb="1" eb="3">
      <t>ヨセン</t>
    </rPh>
    <rPh sb="8" eb="10">
      <t>ケッカ</t>
    </rPh>
    <phoneticPr fontId="1"/>
  </si>
  <si>
    <t>順位</t>
    <rPh sb="0" eb="2">
      <t>ジュンイ</t>
    </rPh>
    <phoneticPr fontId="1"/>
  </si>
  <si>
    <t>ブロック</t>
    <phoneticPr fontId="1"/>
  </si>
  <si>
    <t>≪Cブロック≫</t>
    <phoneticPr fontId="2"/>
  </si>
  <si>
    <t>C</t>
    <phoneticPr fontId="1"/>
  </si>
  <si>
    <t>百合丘子どもSC</t>
  </si>
  <si>
    <t>南百合丘SC</t>
  </si>
  <si>
    <t>A</t>
    <phoneticPr fontId="1"/>
  </si>
  <si>
    <t>B</t>
    <phoneticPr fontId="1"/>
  </si>
  <si>
    <t>【ブロック2位中の順位】</t>
    <rPh sb="6" eb="7">
      <t>イ</t>
    </rPh>
    <rPh sb="7" eb="8">
      <t>ナカ</t>
    </rPh>
    <rPh sb="9" eb="11">
      <t>ジュンイ</t>
    </rPh>
    <phoneticPr fontId="1"/>
  </si>
  <si>
    <t>【ブロック1位中の順位】</t>
    <rPh sb="6" eb="7">
      <t>イ</t>
    </rPh>
    <rPh sb="7" eb="8">
      <t>ナカ</t>
    </rPh>
    <rPh sb="9" eb="11">
      <t>ジュンイ</t>
    </rPh>
    <phoneticPr fontId="1"/>
  </si>
  <si>
    <t>【ブロック3位中の順位】</t>
    <rPh sb="6" eb="7">
      <t>イ</t>
    </rPh>
    <rPh sb="7" eb="8">
      <t>ナカ</t>
    </rPh>
    <rPh sb="9" eb="11">
      <t>ジュンイ</t>
    </rPh>
    <phoneticPr fontId="1"/>
  </si>
  <si>
    <t>順位決定トーナメントへ</t>
    <rPh sb="0" eb="2">
      <t>ジュンイ</t>
    </rPh>
    <rPh sb="2" eb="4">
      <t>ケッテイ</t>
    </rPh>
    <phoneticPr fontId="1"/>
  </si>
  <si>
    <t>順位決定リーグへ</t>
    <rPh sb="0" eb="2">
      <t>ジュンイ</t>
    </rPh>
    <rPh sb="2" eb="4">
      <t>ケッテイ</t>
    </rPh>
    <phoneticPr fontId="1"/>
  </si>
  <si>
    <t>真福寺FC</t>
    <phoneticPr fontId="1"/>
  </si>
  <si>
    <t>バオムFC川崎</t>
    <phoneticPr fontId="1"/>
  </si>
  <si>
    <t>南百合丘SC</t>
    <phoneticPr fontId="1"/>
  </si>
  <si>
    <t>FC王禅寺</t>
    <phoneticPr fontId="1"/>
  </si>
  <si>
    <t>はるひ野BSC</t>
    <phoneticPr fontId="1"/>
  </si>
  <si>
    <t>ＦＣパーシモン</t>
    <phoneticPr fontId="1"/>
  </si>
  <si>
    <r>
      <rPr>
        <sz val="11"/>
        <color theme="0" tint="-0.34998626667073579"/>
        <rFont val="Meiryo UI"/>
        <family val="3"/>
        <charset val="128"/>
      </rPr>
      <t>予選2位の3位</t>
    </r>
    <r>
      <rPr>
        <sz val="11"/>
        <rFont val="Meiryo UI"/>
        <family val="3"/>
        <charset val="128"/>
      </rPr>
      <t xml:space="preserve">
FC王禅寺</t>
    </r>
    <rPh sb="0" eb="2">
      <t>ヨセン</t>
    </rPh>
    <rPh sb="3" eb="4">
      <t>イ</t>
    </rPh>
    <phoneticPr fontId="2"/>
  </si>
  <si>
    <r>
      <rPr>
        <sz val="11"/>
        <color theme="0" tint="-0.34998626667073579"/>
        <rFont val="Meiryo UI"/>
        <family val="3"/>
        <charset val="128"/>
      </rPr>
      <t>予選1位の3位</t>
    </r>
    <r>
      <rPr>
        <sz val="11"/>
        <color indexed="8"/>
        <rFont val="Meiryo UI"/>
        <family val="3"/>
        <charset val="128"/>
      </rPr>
      <t xml:space="preserve">
南百合丘SC</t>
    </r>
    <rPh sb="0" eb="2">
      <t>ヨセン</t>
    </rPh>
    <rPh sb="3" eb="4">
      <t>イ</t>
    </rPh>
    <rPh sb="6" eb="7">
      <t>イ</t>
    </rPh>
    <phoneticPr fontId="2"/>
  </si>
  <si>
    <r>
      <rPr>
        <sz val="11"/>
        <color theme="0" tint="-0.34998626667073579"/>
        <rFont val="Meiryo UI"/>
        <family val="3"/>
        <charset val="128"/>
      </rPr>
      <t>予選2位の1位</t>
    </r>
    <r>
      <rPr>
        <sz val="11"/>
        <rFont val="Meiryo UI"/>
        <family val="3"/>
        <charset val="128"/>
      </rPr>
      <t xml:space="preserve">
真福寺FC</t>
    </r>
    <rPh sb="0" eb="2">
      <t>ヨセン</t>
    </rPh>
    <rPh sb="3" eb="4">
      <t>イ</t>
    </rPh>
    <rPh sb="6" eb="7">
      <t>イ</t>
    </rPh>
    <phoneticPr fontId="2"/>
  </si>
  <si>
    <r>
      <rPr>
        <sz val="11"/>
        <color theme="0" tint="-0.34998626667073579"/>
        <rFont val="Meiryo UI"/>
        <family val="3"/>
        <charset val="128"/>
      </rPr>
      <t>予選2位の2位</t>
    </r>
    <r>
      <rPr>
        <sz val="11"/>
        <color theme="1"/>
        <rFont val="Meiryo UI"/>
        <family val="3"/>
        <charset val="128"/>
      </rPr>
      <t xml:space="preserve">
バオムFC川崎</t>
    </r>
    <rPh sb="0" eb="2">
      <t>ヨセン</t>
    </rPh>
    <rPh sb="3" eb="4">
      <t>イ</t>
    </rPh>
    <rPh sb="6" eb="7">
      <t>イ</t>
    </rPh>
    <phoneticPr fontId="2"/>
  </si>
  <si>
    <r>
      <rPr>
        <sz val="11"/>
        <color theme="0" tint="-0.34998626667073579"/>
        <rFont val="Meiryo UI"/>
        <family val="3"/>
        <charset val="128"/>
      </rPr>
      <t>予選1位の1位</t>
    </r>
    <r>
      <rPr>
        <sz val="11"/>
        <rFont val="Meiryo UI"/>
        <family val="3"/>
        <charset val="128"/>
      </rPr>
      <t xml:space="preserve">
はるひ野BSC</t>
    </r>
    <rPh sb="0" eb="2">
      <t>ヨセン</t>
    </rPh>
    <rPh sb="3" eb="4">
      <t>イ</t>
    </rPh>
    <rPh sb="6" eb="7">
      <t>イ</t>
    </rPh>
    <phoneticPr fontId="2"/>
  </si>
  <si>
    <r>
      <rPr>
        <sz val="11"/>
        <color theme="0" tint="-0.34998626667073579"/>
        <rFont val="Meiryo UI"/>
        <family val="3"/>
        <charset val="128"/>
      </rPr>
      <t>予選1位の2位</t>
    </r>
    <r>
      <rPr>
        <sz val="11"/>
        <rFont val="Meiryo UI"/>
        <family val="3"/>
        <charset val="128"/>
      </rPr>
      <t xml:space="preserve">
ＦＣパーシモン</t>
    </r>
    <rPh sb="0" eb="2">
      <t>ヨセン</t>
    </rPh>
    <rPh sb="3" eb="4">
      <t>イ</t>
    </rPh>
    <rPh sb="6" eb="7">
      <t>イ</t>
    </rPh>
    <phoneticPr fontId="2"/>
  </si>
  <si>
    <r>
      <rPr>
        <sz val="11"/>
        <color theme="0" tint="-0.34998626667073579"/>
        <rFont val="Meiryo UI"/>
        <family val="3"/>
        <charset val="128"/>
      </rPr>
      <t>予選1位の3位</t>
    </r>
    <r>
      <rPr>
        <sz val="11"/>
        <rFont val="Meiryo UI"/>
        <family val="3"/>
        <charset val="128"/>
      </rPr>
      <t xml:space="preserve">
南百合丘SC</t>
    </r>
    <phoneticPr fontId="1"/>
  </si>
  <si>
    <r>
      <rPr>
        <sz val="11"/>
        <color theme="0" tint="-0.34998626667073579"/>
        <rFont val="Meiryo UI"/>
        <family val="3"/>
        <charset val="128"/>
      </rPr>
      <t>予選2位の3位</t>
    </r>
    <r>
      <rPr>
        <sz val="11"/>
        <color indexed="8"/>
        <rFont val="Meiryo UI"/>
        <family val="3"/>
        <charset val="128"/>
      </rPr>
      <t xml:space="preserve">
FC王禅寺</t>
    </r>
    <phoneticPr fontId="1"/>
  </si>
  <si>
    <r>
      <rPr>
        <sz val="11"/>
        <color theme="0" tint="-0.34998626667073579"/>
        <rFont val="Meiryo UI"/>
        <family val="3"/>
        <charset val="128"/>
      </rPr>
      <t>予選2位の1位</t>
    </r>
    <r>
      <rPr>
        <sz val="11"/>
        <color theme="1"/>
        <rFont val="Meiryo UI"/>
        <family val="3"/>
        <charset val="128"/>
      </rPr>
      <t xml:space="preserve">
真福寺FC</t>
    </r>
    <phoneticPr fontId="1"/>
  </si>
  <si>
    <r>
      <rPr>
        <sz val="11"/>
        <color theme="0" tint="-0.34998626667073579"/>
        <rFont val="Meiryo UI"/>
        <family val="3"/>
        <charset val="128"/>
      </rPr>
      <t>予選2位の2位</t>
    </r>
    <r>
      <rPr>
        <sz val="11"/>
        <rFont val="Meiryo UI"/>
        <family val="3"/>
        <charset val="128"/>
      </rPr>
      <t xml:space="preserve">
バオムFC川崎</t>
    </r>
    <phoneticPr fontId="1"/>
  </si>
  <si>
    <r>
      <rPr>
        <sz val="11"/>
        <color theme="0" tint="-0.34998626667073579"/>
        <rFont val="Meiryo UI"/>
        <family val="3"/>
        <charset val="128"/>
      </rPr>
      <t>予選2位の3位</t>
    </r>
    <r>
      <rPr>
        <sz val="11"/>
        <rFont val="Meiryo UI"/>
        <family val="3"/>
        <charset val="128"/>
      </rPr>
      <t xml:space="preserve">
FC王禅寺</t>
    </r>
    <phoneticPr fontId="1"/>
  </si>
  <si>
    <r>
      <rPr>
        <sz val="11"/>
        <color theme="0" tint="-0.34998626667073579"/>
        <rFont val="Meiryo UI"/>
        <family val="3"/>
        <charset val="128"/>
      </rPr>
      <t>予選1位の2位</t>
    </r>
    <r>
      <rPr>
        <sz val="11"/>
        <color indexed="8"/>
        <rFont val="Meiryo UI"/>
        <family val="3"/>
        <charset val="128"/>
      </rPr>
      <t xml:space="preserve">
ＦＣパーシモン</t>
    </r>
    <phoneticPr fontId="1"/>
  </si>
  <si>
    <t>-</t>
    <phoneticPr fontId="1"/>
  </si>
  <si>
    <t>FFヴィゴーレ</t>
    <phoneticPr fontId="1"/>
  </si>
  <si>
    <t>百合丘子どもSC</t>
    <phoneticPr fontId="1"/>
  </si>
  <si>
    <t>3決</t>
    <rPh sb="1" eb="2">
      <t>ケツ</t>
    </rPh>
    <phoneticPr fontId="1"/>
  </si>
  <si>
    <t>決勝</t>
    <rPh sb="0" eb="2">
      <t>ケッショウ</t>
    </rPh>
    <phoneticPr fontId="1"/>
  </si>
  <si>
    <t>金程SC</t>
    <rPh sb="0" eb="2">
      <t>カナホド</t>
    </rPh>
    <phoneticPr fontId="1"/>
  </si>
  <si>
    <t>【順位決定戦】</t>
    <phoneticPr fontId="2"/>
  </si>
  <si>
    <t>3位決定戦</t>
    <rPh sb="1" eb="2">
      <t>イ</t>
    </rPh>
    <rPh sb="2" eb="4">
      <t>ケッテイ</t>
    </rPh>
    <rPh sb="4" eb="5">
      <t>セン</t>
    </rPh>
    <phoneticPr fontId="1"/>
  </si>
  <si>
    <r>
      <t>不参加チーム：</t>
    </r>
    <r>
      <rPr>
        <b/>
        <strike/>
        <sz val="11"/>
        <rFont val="Meiryo UI"/>
        <family val="3"/>
        <charset val="128"/>
      </rPr>
      <t>FCパーシモン</t>
    </r>
    <r>
      <rPr>
        <b/>
        <sz val="11"/>
        <rFont val="Meiryo UI"/>
        <family val="3"/>
        <charset val="128"/>
      </rPr>
      <t>、FFヴィゴーレ、百合丘子どもSC</t>
    </r>
    <rPh sb="23" eb="26">
      <t>ユリガオカ</t>
    </rPh>
    <rPh sb="26" eb="27">
      <t>コ</t>
    </rPh>
    <phoneticPr fontId="1"/>
  </si>
  <si>
    <t>連盟審判部</t>
    <rPh sb="0" eb="2">
      <t>レンメイ</t>
    </rPh>
    <rPh sb="2" eb="4">
      <t>シンパン</t>
    </rPh>
    <rPh sb="4" eb="5">
      <t>ブ</t>
    </rPh>
    <phoneticPr fontId="1"/>
  </si>
  <si>
    <t>★11/24（土）　＜会場：環境センター丘 12:15-16:00＞　（提供： 真福寺FC／百合丘子どもSC／FFヴィゴーレ）</t>
    <rPh sb="7" eb="8">
      <t>ド</t>
    </rPh>
    <rPh sb="11" eb="13">
      <t>カイジョウ</t>
    </rPh>
    <rPh sb="14" eb="16">
      <t>カンキョウ</t>
    </rPh>
    <rPh sb="20" eb="21">
      <t>オカ</t>
    </rPh>
    <rPh sb="36" eb="38">
      <t>テイキョウ</t>
    </rPh>
    <rPh sb="40" eb="43">
      <t>シンプクジ</t>
    </rPh>
    <rPh sb="46" eb="50">
      <t>ユリガオカコ</t>
    </rPh>
    <phoneticPr fontId="2"/>
  </si>
  <si>
    <t>★11/10（土）　＜会場：麻生中 8:00-17:00＞　（提供：真福寺FC（設営,1-3試合）／FC王禅寺（4-6試合,撤収））</t>
    <rPh sb="7" eb="8">
      <t>ド</t>
    </rPh>
    <rPh sb="11" eb="13">
      <t>カイジョウ</t>
    </rPh>
    <rPh sb="14" eb="16">
      <t>アサオ</t>
    </rPh>
    <rPh sb="16" eb="17">
      <t>チュウ</t>
    </rPh>
    <rPh sb="31" eb="33">
      <t>テイキョウ</t>
    </rPh>
    <rPh sb="34" eb="37">
      <t>シンプクジ</t>
    </rPh>
    <rPh sb="40" eb="42">
      <t>セツエイ</t>
    </rPh>
    <rPh sb="46" eb="48">
      <t>シアイ</t>
    </rPh>
    <rPh sb="52" eb="55">
      <t>オウゼンジ</t>
    </rPh>
    <rPh sb="59" eb="61">
      <t>シアイ</t>
    </rPh>
    <rPh sb="62" eb="64">
      <t>テッシュウ</t>
    </rPh>
    <phoneticPr fontId="2"/>
  </si>
  <si>
    <r>
      <rPr>
        <sz val="11"/>
        <color theme="0" tint="-0.34998626667073579"/>
        <rFont val="Meiryo UI"/>
        <family val="3"/>
        <charset val="128"/>
      </rPr>
      <t>①の勝ち</t>
    </r>
    <r>
      <rPr>
        <sz val="11"/>
        <color theme="1"/>
        <rFont val="Meiryo UI"/>
        <family val="3"/>
        <charset val="128"/>
      </rPr>
      <t xml:space="preserve">
真福寺FC</t>
    </r>
    <rPh sb="2" eb="3">
      <t>カ</t>
    </rPh>
    <rPh sb="5" eb="8">
      <t>シンプクジ</t>
    </rPh>
    <phoneticPr fontId="2"/>
  </si>
  <si>
    <r>
      <rPr>
        <sz val="11"/>
        <color theme="0" tint="-0.34998626667073579"/>
        <rFont val="Meiryo UI"/>
        <family val="3"/>
        <charset val="128"/>
      </rPr>
      <t>②の勝ち</t>
    </r>
    <r>
      <rPr>
        <sz val="11"/>
        <rFont val="Meiryo UI"/>
        <family val="3"/>
        <charset val="128"/>
      </rPr>
      <t xml:space="preserve">
南百合丘SC</t>
    </r>
    <rPh sb="2" eb="3">
      <t>カ</t>
    </rPh>
    <rPh sb="5" eb="6">
      <t>ミナミ</t>
    </rPh>
    <rPh sb="6" eb="9">
      <t>ユリガオカ</t>
    </rPh>
    <phoneticPr fontId="2"/>
  </si>
  <si>
    <r>
      <rPr>
        <sz val="11"/>
        <color theme="0" tint="-0.34998626667073579"/>
        <rFont val="Meiryo UI"/>
        <family val="3"/>
        <charset val="128"/>
      </rPr>
      <t>①の負け</t>
    </r>
    <r>
      <rPr>
        <sz val="11"/>
        <rFont val="Meiryo UI"/>
        <family val="3"/>
        <charset val="128"/>
      </rPr>
      <t xml:space="preserve">
バオムFC川崎</t>
    </r>
    <rPh sb="2" eb="3">
      <t>マ</t>
    </rPh>
    <rPh sb="10" eb="12">
      <t>カワサキ</t>
    </rPh>
    <phoneticPr fontId="2"/>
  </si>
  <si>
    <r>
      <rPr>
        <sz val="11"/>
        <color theme="0" tint="-0.34998626667073579"/>
        <rFont val="Meiryo UI"/>
        <family val="3"/>
        <charset val="128"/>
      </rPr>
      <t>②の負け</t>
    </r>
    <r>
      <rPr>
        <sz val="11"/>
        <color indexed="8"/>
        <rFont val="Meiryo UI"/>
        <family val="3"/>
        <charset val="128"/>
      </rPr>
      <t xml:space="preserve">
FC王禅寺</t>
    </r>
    <rPh sb="2" eb="3">
      <t>マ</t>
    </rPh>
    <rPh sb="7" eb="10">
      <t>オウゼンジ</t>
    </rPh>
    <phoneticPr fontId="2"/>
  </si>
  <si>
    <t>⑨</t>
    <phoneticPr fontId="2"/>
  </si>
  <si>
    <t>―
（PK）</t>
    <phoneticPr fontId="1"/>
  </si>
  <si>
    <t>0
（5）</t>
    <phoneticPr fontId="1"/>
  </si>
  <si>
    <t>0
（4）</t>
    <phoneticPr fontId="1"/>
  </si>
  <si>
    <t>PK</t>
    <phoneticPr fontId="1"/>
  </si>
  <si>
    <t>（5）</t>
    <phoneticPr fontId="1"/>
  </si>
  <si>
    <t>（4）</t>
    <phoneticPr fontId="1"/>
  </si>
  <si>
    <r>
      <rPr>
        <sz val="11"/>
        <color theme="0" tint="-0.34998626667073579"/>
        <rFont val="Meiryo UI"/>
        <family val="3"/>
        <charset val="128"/>
      </rPr>
      <t>①の勝ち</t>
    </r>
    <r>
      <rPr>
        <sz val="11"/>
        <color theme="1"/>
        <rFont val="Meiryo UI"/>
        <family val="3"/>
        <charset val="128"/>
      </rPr>
      <t xml:space="preserve">
真福寺FC</t>
    </r>
    <rPh sb="5" eb="8">
      <t>シンプクジ</t>
    </rPh>
    <phoneticPr fontId="1"/>
  </si>
  <si>
    <r>
      <rPr>
        <sz val="11"/>
        <color theme="0" tint="-0.34998626667073579"/>
        <rFont val="Meiryo UI"/>
        <family val="3"/>
        <charset val="128"/>
      </rPr>
      <t>②の勝ち</t>
    </r>
    <r>
      <rPr>
        <sz val="11"/>
        <rFont val="Meiryo UI"/>
        <family val="3"/>
        <charset val="128"/>
      </rPr>
      <t xml:space="preserve">
南百合丘SC</t>
    </r>
    <rPh sb="5" eb="6">
      <t>ミナミ</t>
    </rPh>
    <rPh sb="6" eb="9">
      <t>ユリガオカ</t>
    </rPh>
    <phoneticPr fontId="1"/>
  </si>
  <si>
    <r>
      <t xml:space="preserve">12の負け
</t>
    </r>
    <r>
      <rPr>
        <sz val="11"/>
        <rFont val="Meiryo UI"/>
        <family val="3"/>
        <charset val="128"/>
      </rPr>
      <t>真福寺FC</t>
    </r>
    <rPh sb="3" eb="4">
      <t>マ</t>
    </rPh>
    <rPh sb="6" eb="9">
      <t>シンプクジ</t>
    </rPh>
    <phoneticPr fontId="2"/>
  </si>
  <si>
    <r>
      <t xml:space="preserve">13の負け
</t>
    </r>
    <r>
      <rPr>
        <sz val="11"/>
        <rFont val="Meiryo UI"/>
        <family val="3"/>
        <charset val="128"/>
      </rPr>
      <t>FCパーシモン</t>
    </r>
    <rPh sb="3" eb="4">
      <t>マ</t>
    </rPh>
    <phoneticPr fontId="2"/>
  </si>
  <si>
    <r>
      <t xml:space="preserve">12の勝ち
</t>
    </r>
    <r>
      <rPr>
        <sz val="11"/>
        <rFont val="Meiryo UI"/>
        <family val="3"/>
        <charset val="128"/>
      </rPr>
      <t>はるひ野BSC</t>
    </r>
    <rPh sb="3" eb="4">
      <t>カ</t>
    </rPh>
    <rPh sb="9" eb="10">
      <t>ノ</t>
    </rPh>
    <phoneticPr fontId="2"/>
  </si>
  <si>
    <r>
      <t xml:space="preserve">13の勝ち
</t>
    </r>
    <r>
      <rPr>
        <sz val="11"/>
        <rFont val="Meiryo UI"/>
        <family val="3"/>
        <charset val="128"/>
      </rPr>
      <t>南百合丘SC</t>
    </r>
    <rPh sb="3" eb="4">
      <t>カ</t>
    </rPh>
    <rPh sb="6" eb="10">
      <t>ミナミユリガオカ</t>
    </rPh>
    <phoneticPr fontId="2"/>
  </si>
  <si>
    <r>
      <t xml:space="preserve">12の勝ち
</t>
    </r>
    <r>
      <rPr>
        <sz val="11"/>
        <rFont val="Meiryo UI"/>
        <family val="3"/>
        <charset val="128"/>
      </rPr>
      <t>はるひ野BSC</t>
    </r>
    <phoneticPr fontId="1"/>
  </si>
  <si>
    <r>
      <t xml:space="preserve">13の勝ち
</t>
    </r>
    <r>
      <rPr>
        <sz val="11"/>
        <rFont val="Meiryo UI"/>
        <family val="3"/>
        <charset val="128"/>
      </rPr>
      <t>南百合丘SC</t>
    </r>
    <phoneticPr fontId="1"/>
  </si>
  <si>
    <r>
      <t xml:space="preserve">13の負け
</t>
    </r>
    <r>
      <rPr>
        <sz val="11"/>
        <rFont val="Meiryo UI"/>
        <family val="3"/>
        <charset val="128"/>
      </rPr>
      <t>FCパーシモン</t>
    </r>
    <phoneticPr fontId="1"/>
  </si>
  <si>
    <r>
      <t xml:space="preserve">12の負け
</t>
    </r>
    <r>
      <rPr>
        <sz val="11"/>
        <rFont val="Meiryo UI"/>
        <family val="3"/>
        <charset val="128"/>
      </rPr>
      <t>真福寺FC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</si>
</sst>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;[Red]\-0\ "/>
    <numFmt numFmtId="177" formatCode="0;&quot;△ &quot;0"/>
  </numFmts>
  <fonts count="7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u/>
      <sz val="12"/>
      <name val="Meiryo UI"/>
      <family val="3"/>
      <charset val="128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u/>
      <sz val="12"/>
      <color indexed="12"/>
      <name val="Meiryo UI"/>
      <family val="3"/>
      <charset val="128"/>
    </font>
    <font>
      <sz val="18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sz val="22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56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22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hadow/>
      <sz val="22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4"/>
      <color indexed="10"/>
      <name val="Meiryo UI"/>
      <family val="3"/>
      <charset val="128"/>
    </font>
    <font>
      <b/>
      <sz val="18"/>
      <name val="Meiryo UI"/>
      <family val="3"/>
      <charset val="128"/>
    </font>
    <font>
      <sz val="12"/>
      <color indexed="1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u/>
      <sz val="12"/>
      <name val="Meiryo UI"/>
      <family val="3"/>
      <charset val="128"/>
    </font>
    <font>
      <u/>
      <sz val="12"/>
      <color indexed="10"/>
      <name val="Meiryo UI"/>
      <family val="3"/>
      <charset val="128"/>
    </font>
    <font>
      <b/>
      <u/>
      <sz val="12"/>
      <color indexed="10"/>
      <name val="Meiryo UI"/>
      <family val="3"/>
      <charset val="128"/>
    </font>
    <font>
      <u/>
      <sz val="11"/>
      <name val="Meiryo UI"/>
      <family val="3"/>
      <charset val="128"/>
    </font>
    <font>
      <u/>
      <sz val="10"/>
      <color rgb="FF0070C0"/>
      <name val="Meiryo UI"/>
      <family val="3"/>
      <charset val="128"/>
    </font>
    <font>
      <b/>
      <sz val="24"/>
      <name val="Meiryo UI"/>
      <family val="3"/>
      <charset val="128"/>
    </font>
    <font>
      <b/>
      <sz val="2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6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u/>
      <sz val="11"/>
      <color indexed="12"/>
      <name val="Meiryo UI"/>
      <family val="3"/>
      <charset val="128"/>
    </font>
    <font>
      <sz val="12"/>
      <color theme="0" tint="-0.249977111117893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b/>
      <sz val="12"/>
      <color theme="0" tint="-0.34998626667073579"/>
      <name val="Meiryo UI"/>
      <family val="3"/>
      <charset val="128"/>
    </font>
    <font>
      <sz val="12"/>
      <color theme="0" tint="-0.34998626667073579"/>
      <name val="Meiryo UI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11"/>
      <color theme="0" tint="-0.34998626667073579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32"/>
      <color theme="1"/>
      <name val="Meiryo UI"/>
      <family val="3"/>
      <charset val="128"/>
    </font>
    <font>
      <strike/>
      <sz val="1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trike/>
      <sz val="11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E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 diagonalDown="1">
      <left style="double">
        <color auto="1"/>
      </left>
      <right/>
      <top style="double">
        <color auto="1"/>
      </top>
      <bottom/>
      <diagonal style="thin">
        <color auto="1"/>
      </diagonal>
    </border>
    <border diagonalDown="1">
      <left/>
      <right/>
      <top style="double">
        <color auto="1"/>
      </top>
      <bottom/>
      <diagonal style="thin">
        <color auto="1"/>
      </diagonal>
    </border>
    <border diagonalDown="1">
      <left/>
      <right style="thin">
        <color auto="1"/>
      </right>
      <top style="double">
        <color auto="1"/>
      </top>
      <bottom/>
      <diagonal style="thin">
        <color auto="1"/>
      </diagonal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 diagonalDown="1">
      <left style="double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/>
      <right style="thin">
        <color auto="1"/>
      </right>
      <top/>
      <bottom style="medium">
        <color indexed="64"/>
      </bottom>
      <diagonal style="thin">
        <color auto="1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</borders>
  <cellStyleXfs count="12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>
      <alignment vertical="center"/>
    </xf>
    <xf numFmtId="0" fontId="12" fillId="0" borderId="0" applyNumberFormat="0" applyFill="0" applyBorder="0" applyAlignment="0" applyProtection="0"/>
    <xf numFmtId="0" fontId="1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69" fillId="0" borderId="0" applyFont="0" applyFill="0" applyBorder="0" applyAlignment="0" applyProtection="0">
      <alignment vertical="center"/>
    </xf>
  </cellStyleXfs>
  <cellXfs count="988">
    <xf numFmtId="0" fontId="0" fillId="0" borderId="0" xfId="0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7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14" fillId="0" borderId="23" xfId="8" applyFont="1" applyFill="1" applyBorder="1" applyAlignment="1">
      <alignment horizontal="center" vertical="center"/>
    </xf>
    <xf numFmtId="0" fontId="14" fillId="7" borderId="23" xfId="8" applyFont="1" applyFill="1" applyBorder="1" applyAlignment="1">
      <alignment horizontal="center" vertical="center"/>
    </xf>
    <xf numFmtId="0" fontId="14" fillId="2" borderId="23" xfId="8" applyFont="1" applyFill="1" applyBorder="1" applyAlignment="1">
      <alignment horizontal="center" vertical="center"/>
    </xf>
    <xf numFmtId="0" fontId="9" fillId="7" borderId="23" xfId="8" applyFont="1" applyFill="1" applyBorder="1" applyAlignment="1">
      <alignment horizontal="center" vertical="center"/>
    </xf>
    <xf numFmtId="0" fontId="14" fillId="2" borderId="87" xfId="8" applyFont="1" applyFill="1" applyBorder="1" applyAlignment="1">
      <alignment horizontal="center" vertical="center"/>
    </xf>
    <xf numFmtId="0" fontId="14" fillId="0" borderId="87" xfId="8" applyFont="1" applyFill="1" applyBorder="1" applyAlignment="1">
      <alignment horizontal="center" vertical="center"/>
    </xf>
    <xf numFmtId="0" fontId="14" fillId="7" borderId="87" xfId="8" applyFont="1" applyFill="1" applyBorder="1" applyAlignment="1">
      <alignment horizontal="center" vertical="center"/>
    </xf>
    <xf numFmtId="0" fontId="14" fillId="0" borderId="88" xfId="8" applyFont="1" applyFill="1" applyBorder="1" applyAlignment="1">
      <alignment horizontal="center" vertical="center"/>
    </xf>
    <xf numFmtId="0" fontId="14" fillId="0" borderId="38" xfId="8" applyFont="1" applyFill="1" applyBorder="1" applyAlignment="1">
      <alignment horizontal="center" vertical="center"/>
    </xf>
    <xf numFmtId="0" fontId="14" fillId="0" borderId="23" xfId="8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1" applyFont="1" applyAlignment="1">
      <alignment vertical="center"/>
    </xf>
    <xf numFmtId="58" fontId="18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 applyAlignment="1">
      <alignment horizontal="distributed" vertical="center"/>
    </xf>
    <xf numFmtId="0" fontId="18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0" fillId="0" borderId="0" xfId="1" applyFont="1" applyFill="1" applyAlignment="1">
      <alignment vertical="center"/>
    </xf>
    <xf numFmtId="0" fontId="21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4" fillId="3" borderId="1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32" xfId="0" applyFont="1" applyFill="1" applyBorder="1" applyAlignment="1">
      <alignment horizontal="center" vertical="center"/>
    </xf>
    <xf numFmtId="0" fontId="24" fillId="8" borderId="133" xfId="0" applyFont="1" applyFill="1" applyBorder="1" applyAlignment="1">
      <alignment horizontal="center" vertical="center" shrinkToFit="1"/>
    </xf>
    <xf numFmtId="0" fontId="24" fillId="8" borderId="44" xfId="0" applyFont="1" applyFill="1" applyBorder="1" applyAlignment="1">
      <alignment horizontal="center" vertical="center" shrinkToFit="1"/>
    </xf>
    <xf numFmtId="0" fontId="17" fillId="0" borderId="13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20" fontId="17" fillId="0" borderId="22" xfId="0" applyNumberFormat="1" applyFont="1" applyFill="1" applyBorder="1" applyAlignment="1">
      <alignment horizontal="center" vertical="center"/>
    </xf>
    <xf numFmtId="20" fontId="17" fillId="0" borderId="49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shrinkToFit="1"/>
    </xf>
    <xf numFmtId="0" fontId="14" fillId="2" borderId="25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7" fillId="0" borderId="9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shrinkToFit="1"/>
    </xf>
    <xf numFmtId="0" fontId="14" fillId="2" borderId="31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/>
    </xf>
    <xf numFmtId="20" fontId="17" fillId="0" borderId="46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3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20" fontId="17" fillId="0" borderId="23" xfId="0" applyNumberFormat="1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20" fontId="17" fillId="0" borderId="37" xfId="0" applyNumberFormat="1" applyFont="1" applyFill="1" applyBorder="1" applyAlignment="1">
      <alignment horizontal="center" vertical="center"/>
    </xf>
    <xf numFmtId="20" fontId="17" fillId="0" borderId="53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 shrinkToFit="1"/>
    </xf>
    <xf numFmtId="0" fontId="14" fillId="2" borderId="41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/>
    </xf>
    <xf numFmtId="20" fontId="17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4" fillId="3" borderId="133" xfId="0" applyFont="1" applyFill="1" applyBorder="1" applyAlignment="1">
      <alignment horizontal="center" vertical="center" shrinkToFit="1"/>
    </xf>
    <xf numFmtId="0" fontId="24" fillId="3" borderId="44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/>
    </xf>
    <xf numFmtId="20" fontId="17" fillId="0" borderId="27" xfId="0" applyNumberFormat="1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20" fontId="17" fillId="0" borderId="47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26" fillId="4" borderId="41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20" fontId="17" fillId="0" borderId="39" xfId="0" applyNumberFormat="1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 shrinkToFit="1"/>
    </xf>
    <xf numFmtId="0" fontId="14" fillId="4" borderId="39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 shrinkToFit="1"/>
    </xf>
    <xf numFmtId="0" fontId="24" fillId="3" borderId="16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14" fillId="4" borderId="137" xfId="0" applyFont="1" applyFill="1" applyBorder="1" applyAlignment="1">
      <alignment horizontal="center" vertical="center"/>
    </xf>
    <xf numFmtId="0" fontId="14" fillId="4" borderId="136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 shrinkToFit="1"/>
    </xf>
    <xf numFmtId="0" fontId="27" fillId="0" borderId="76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9" fillId="0" borderId="135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20" fontId="17" fillId="0" borderId="38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0" xfId="4" applyFont="1" applyFill="1"/>
    <xf numFmtId="0" fontId="30" fillId="0" borderId="0" xfId="5" applyFont="1" applyFill="1">
      <alignment vertical="center"/>
    </xf>
    <xf numFmtId="0" fontId="14" fillId="0" borderId="0" xfId="5" applyFont="1" applyFill="1">
      <alignment vertical="center"/>
    </xf>
    <xf numFmtId="0" fontId="6" fillId="0" borderId="49" xfId="4" applyFont="1" applyFill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/>
    </xf>
    <xf numFmtId="0" fontId="6" fillId="4" borderId="62" xfId="4" applyFont="1" applyFill="1" applyBorder="1" applyAlignment="1" applyProtection="1">
      <alignment horizontal="center" vertical="center"/>
      <protection locked="0"/>
    </xf>
    <xf numFmtId="0" fontId="6" fillId="4" borderId="27" xfId="4" applyFont="1" applyFill="1" applyBorder="1" applyAlignment="1" applyProtection="1">
      <alignment horizontal="center" vertical="center"/>
      <protection locked="0"/>
    </xf>
    <xf numFmtId="0" fontId="14" fillId="4" borderId="0" xfId="4" applyFont="1" applyFill="1"/>
    <xf numFmtId="0" fontId="9" fillId="0" borderId="0" xfId="4" applyFont="1" applyFill="1" applyAlignment="1">
      <alignment horizontal="right"/>
    </xf>
    <xf numFmtId="0" fontId="14" fillId="0" borderId="0" xfId="4" applyFont="1" applyFill="1" applyAlignment="1">
      <alignment horizontal="left"/>
    </xf>
    <xf numFmtId="177" fontId="14" fillId="0" borderId="0" xfId="4" applyNumberFormat="1" applyFont="1" applyFill="1"/>
    <xf numFmtId="0" fontId="6" fillId="0" borderId="63" xfId="4" applyFont="1" applyFill="1" applyBorder="1" applyAlignment="1">
      <alignment horizontal="center" vertical="center"/>
    </xf>
    <xf numFmtId="0" fontId="18" fillId="0" borderId="0" xfId="4" applyFont="1" applyFill="1" applyAlignment="1">
      <alignment vertical="top" wrapText="1"/>
    </xf>
    <xf numFmtId="0" fontId="6" fillId="0" borderId="148" xfId="4" applyFont="1" applyFill="1" applyBorder="1" applyAlignment="1">
      <alignment horizontal="center" vertical="center" wrapText="1"/>
    </xf>
    <xf numFmtId="0" fontId="6" fillId="0" borderId="149" xfId="4" applyFont="1" applyFill="1" applyBorder="1" applyAlignment="1">
      <alignment horizontal="center" vertical="center" wrapText="1"/>
    </xf>
    <xf numFmtId="0" fontId="6" fillId="0" borderId="150" xfId="4" applyFont="1" applyFill="1" applyBorder="1" applyAlignment="1">
      <alignment horizontal="center" vertical="center" wrapText="1"/>
    </xf>
    <xf numFmtId="0" fontId="6" fillId="4" borderId="1" xfId="4" applyFont="1" applyFill="1" applyBorder="1" applyAlignment="1" applyProtection="1">
      <alignment horizontal="center" vertical="center"/>
      <protection locked="0"/>
    </xf>
    <xf numFmtId="0" fontId="6" fillId="4" borderId="47" xfId="4" applyFont="1" applyFill="1" applyBorder="1" applyAlignment="1" applyProtection="1">
      <alignment horizontal="center" vertical="center"/>
      <protection locked="0"/>
    </xf>
    <xf numFmtId="0" fontId="6" fillId="4" borderId="53" xfId="4" applyFont="1" applyFill="1" applyBorder="1" applyAlignment="1" applyProtection="1">
      <alignment horizontal="center" vertical="center"/>
      <protection locked="0"/>
    </xf>
    <xf numFmtId="0" fontId="14" fillId="0" borderId="0" xfId="4" applyFont="1" applyFill="1" applyAlignment="1">
      <alignment shrinkToFit="1"/>
    </xf>
    <xf numFmtId="0" fontId="26" fillId="0" borderId="0" xfId="4" applyFont="1" applyFill="1" applyAlignment="1">
      <alignment shrinkToFit="1"/>
    </xf>
    <xf numFmtId="2" fontId="14" fillId="0" borderId="0" xfId="4" applyNumberFormat="1" applyFont="1" applyFill="1" applyAlignment="1">
      <alignment shrinkToFit="1"/>
    </xf>
    <xf numFmtId="0" fontId="17" fillId="0" borderId="0" xfId="0" applyFont="1" applyAlignment="1">
      <alignment shrinkToFit="1"/>
    </xf>
    <xf numFmtId="0" fontId="34" fillId="0" borderId="0" xfId="5" applyFont="1" applyFill="1">
      <alignment vertical="center"/>
    </xf>
    <xf numFmtId="0" fontId="7" fillId="0" borderId="148" xfId="4" applyFont="1" applyFill="1" applyBorder="1" applyAlignment="1">
      <alignment horizontal="center" vertical="center" wrapText="1"/>
    </xf>
    <xf numFmtId="0" fontId="7" fillId="0" borderId="149" xfId="4" applyFont="1" applyFill="1" applyBorder="1" applyAlignment="1">
      <alignment horizontal="center" vertical="center" wrapText="1"/>
    </xf>
    <xf numFmtId="0" fontId="7" fillId="0" borderId="150" xfId="4" applyFont="1" applyFill="1" applyBorder="1" applyAlignment="1">
      <alignment horizontal="center" vertical="center" wrapText="1"/>
    </xf>
    <xf numFmtId="0" fontId="7" fillId="0" borderId="49" xfId="4" applyFont="1" applyFill="1" applyBorder="1" applyAlignment="1">
      <alignment horizontal="center" vertical="center"/>
    </xf>
    <xf numFmtId="0" fontId="7" fillId="0" borderId="62" xfId="4" applyFont="1" applyFill="1" applyBorder="1" applyAlignment="1">
      <alignment horizontal="center" vertical="center"/>
    </xf>
    <xf numFmtId="0" fontId="7" fillId="0" borderId="63" xfId="4" applyFont="1" applyFill="1" applyBorder="1" applyAlignment="1">
      <alignment horizontal="center" vertical="center"/>
    </xf>
    <xf numFmtId="0" fontId="7" fillId="4" borderId="62" xfId="4" applyFont="1" applyFill="1" applyBorder="1" applyAlignment="1" applyProtection="1">
      <alignment horizontal="center" vertical="center"/>
      <protection locked="0"/>
    </xf>
    <xf numFmtId="0" fontId="7" fillId="4" borderId="27" xfId="4" applyFont="1" applyFill="1" applyBorder="1" applyAlignment="1" applyProtection="1">
      <alignment horizontal="center" vertical="center"/>
      <protection locked="0"/>
    </xf>
    <xf numFmtId="0" fontId="7" fillId="4" borderId="1" xfId="4" applyFont="1" applyFill="1" applyBorder="1" applyAlignment="1" applyProtection="1">
      <alignment horizontal="center" vertical="center"/>
      <protection locked="0"/>
    </xf>
    <xf numFmtId="0" fontId="7" fillId="4" borderId="47" xfId="4" applyFont="1" applyFill="1" applyBorder="1" applyAlignment="1" applyProtection="1">
      <alignment horizontal="center" vertical="center"/>
      <protection locked="0"/>
    </xf>
    <xf numFmtId="0" fontId="7" fillId="4" borderId="53" xfId="4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2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34" fillId="0" borderId="69" xfId="0" applyFont="1" applyFill="1" applyBorder="1" applyAlignment="1">
      <alignment vertical="center" shrinkToFit="1"/>
    </xf>
    <xf numFmtId="0" fontId="17" fillId="0" borderId="78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vertical="center" shrinkToFit="1"/>
    </xf>
    <xf numFmtId="0" fontId="17" fillId="0" borderId="74" xfId="0" applyFont="1" applyFill="1" applyBorder="1" applyAlignment="1">
      <alignment horizontal="center" vertical="center" shrinkToFit="1"/>
    </xf>
    <xf numFmtId="0" fontId="17" fillId="0" borderId="69" xfId="0" applyFont="1" applyFill="1" applyBorder="1" applyAlignment="1">
      <alignment horizontal="center" vertical="center" shrinkToFit="1"/>
    </xf>
    <xf numFmtId="0" fontId="17" fillId="0" borderId="79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vertical="center"/>
    </xf>
    <xf numFmtId="0" fontId="17" fillId="0" borderId="49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0" xfId="0" applyFont="1" applyFill="1"/>
    <xf numFmtId="0" fontId="37" fillId="0" borderId="0" xfId="0" applyFont="1" applyFill="1" applyAlignment="1">
      <alignment horizontal="left" vertical="center"/>
    </xf>
    <xf numFmtId="0" fontId="35" fillId="0" borderId="159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/>
    </xf>
    <xf numFmtId="0" fontId="35" fillId="0" borderId="131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35" fillId="0" borderId="154" xfId="0" applyFont="1" applyFill="1" applyBorder="1" applyAlignment="1">
      <alignment horizontal="left" vertical="center"/>
    </xf>
    <xf numFmtId="0" fontId="37" fillId="0" borderId="40" xfId="0" applyFont="1" applyFill="1" applyBorder="1" applyAlignment="1">
      <alignment horizontal="left" vertical="center"/>
    </xf>
    <xf numFmtId="0" fontId="7" fillId="0" borderId="49" xfId="4" quotePrefix="1" applyFont="1" applyFill="1" applyBorder="1" applyAlignment="1">
      <alignment horizontal="center" vertical="center"/>
    </xf>
    <xf numFmtId="0" fontId="40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7" fillId="0" borderId="0" xfId="1" applyNumberFormat="1" applyFont="1" applyFill="1" applyAlignment="1">
      <alignment vertical="center"/>
    </xf>
    <xf numFmtId="0" fontId="42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49" fontId="42" fillId="0" borderId="0" xfId="1" applyNumberFormat="1" applyFont="1" applyAlignment="1">
      <alignment vertical="center"/>
    </xf>
    <xf numFmtId="0" fontId="42" fillId="0" borderId="0" xfId="1" applyFont="1" applyFill="1" applyAlignment="1">
      <alignment vertical="center"/>
    </xf>
    <xf numFmtId="0" fontId="38" fillId="0" borderId="0" xfId="1" applyFont="1" applyFill="1" applyAlignment="1">
      <alignment vertical="center"/>
    </xf>
    <xf numFmtId="0" fontId="38" fillId="0" borderId="0" xfId="1" applyFont="1" applyAlignment="1">
      <alignment vertical="center"/>
    </xf>
    <xf numFmtId="0" fontId="41" fillId="0" borderId="0" xfId="1" applyFont="1" applyFill="1" applyAlignment="1">
      <alignment vertical="center"/>
    </xf>
    <xf numFmtId="49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1" fillId="0" borderId="0" xfId="7" applyFont="1" applyAlignment="1">
      <alignment horizontal="center" vertical="center"/>
    </xf>
    <xf numFmtId="0" fontId="7" fillId="0" borderId="0" xfId="7" applyFont="1" applyAlignment="1">
      <alignment horizontal="center" vertical="center" shrinkToFit="1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vertical="center"/>
    </xf>
    <xf numFmtId="0" fontId="7" fillId="0" borderId="0" xfId="7" applyFont="1" applyAlignment="1">
      <alignment vertical="center" shrinkToFit="1"/>
    </xf>
    <xf numFmtId="0" fontId="14" fillId="2" borderId="96" xfId="8" applyFont="1" applyFill="1" applyBorder="1" applyAlignment="1">
      <alignment horizontal="center" vertical="center"/>
    </xf>
    <xf numFmtId="0" fontId="14" fillId="2" borderId="22" xfId="8" applyFont="1" applyFill="1" applyBorder="1" applyAlignment="1">
      <alignment horizontal="center" vertical="center"/>
    </xf>
    <xf numFmtId="0" fontId="9" fillId="2" borderId="22" xfId="8" applyFont="1" applyFill="1" applyBorder="1" applyAlignment="1">
      <alignment horizontal="center" vertical="center"/>
    </xf>
    <xf numFmtId="0" fontId="31" fillId="0" borderId="0" xfId="7" applyFont="1" applyAlignment="1">
      <alignment horizontal="left" vertical="center"/>
    </xf>
    <xf numFmtId="0" fontId="7" fillId="0" borderId="0" xfId="7" applyFont="1" applyAlignment="1">
      <alignment horizontal="left" vertical="center"/>
    </xf>
    <xf numFmtId="0" fontId="7" fillId="0" borderId="0" xfId="7" applyFont="1" applyAlignment="1">
      <alignment horizontal="left" vertical="center" shrinkToFit="1"/>
    </xf>
    <xf numFmtId="0" fontId="10" fillId="0" borderId="0" xfId="7" applyFont="1">
      <alignment vertical="center"/>
    </xf>
    <xf numFmtId="0" fontId="17" fillId="0" borderId="0" xfId="7" applyFont="1">
      <alignment vertical="center"/>
    </xf>
    <xf numFmtId="0" fontId="17" fillId="0" borderId="0" xfId="7" applyFont="1" applyAlignment="1">
      <alignment vertical="center" shrinkToFit="1"/>
    </xf>
    <xf numFmtId="0" fontId="39" fillId="0" borderId="0" xfId="0" applyFont="1"/>
    <xf numFmtId="0" fontId="14" fillId="9" borderId="87" xfId="8" applyFont="1" applyFill="1" applyBorder="1" applyAlignment="1">
      <alignment horizontal="center" vertical="center"/>
    </xf>
    <xf numFmtId="0" fontId="14" fillId="9" borderId="0" xfId="8" applyFont="1" applyFill="1" applyBorder="1" applyAlignment="1">
      <alignment horizontal="center" vertical="center"/>
    </xf>
    <xf numFmtId="0" fontId="14" fillId="9" borderId="23" xfId="8" applyFont="1" applyFill="1" applyBorder="1" applyAlignment="1">
      <alignment horizontal="center" vertical="center"/>
    </xf>
    <xf numFmtId="0" fontId="14" fillId="2" borderId="33" xfId="8" applyFont="1" applyFill="1" applyBorder="1" applyAlignment="1">
      <alignment horizontal="center" vertical="center"/>
    </xf>
    <xf numFmtId="0" fontId="14" fillId="0" borderId="52" xfId="8" applyFont="1" applyFill="1" applyBorder="1" applyAlignment="1">
      <alignment horizontal="center" vertical="center"/>
    </xf>
    <xf numFmtId="0" fontId="14" fillId="2" borderId="52" xfId="8" applyFont="1" applyFill="1" applyBorder="1" applyAlignment="1">
      <alignment horizontal="center" vertical="center"/>
    </xf>
    <xf numFmtId="0" fontId="14" fillId="0" borderId="52" xfId="8" applyFont="1" applyFill="1" applyBorder="1" applyAlignment="1">
      <alignment horizontal="center" vertical="center" wrapText="1"/>
    </xf>
    <xf numFmtId="0" fontId="14" fillId="9" borderId="52" xfId="8" applyFont="1" applyFill="1" applyBorder="1" applyAlignment="1">
      <alignment horizontal="center" vertical="center" wrapText="1"/>
    </xf>
    <xf numFmtId="0" fontId="14" fillId="7" borderId="52" xfId="8" applyFont="1" applyFill="1" applyBorder="1" applyAlignment="1">
      <alignment horizontal="center" vertical="center"/>
    </xf>
    <xf numFmtId="0" fontId="14" fillId="0" borderId="89" xfId="8" applyFont="1" applyFill="1" applyBorder="1" applyAlignment="1">
      <alignment horizontal="center" vertical="center"/>
    </xf>
    <xf numFmtId="0" fontId="34" fillId="0" borderId="0" xfId="8" applyFont="1">
      <alignment vertical="center"/>
    </xf>
    <xf numFmtId="0" fontId="48" fillId="0" borderId="0" xfId="0" applyFont="1"/>
    <xf numFmtId="0" fontId="48" fillId="0" borderId="0" xfId="0" applyFont="1" applyAlignment="1">
      <alignment shrinkToFit="1"/>
    </xf>
    <xf numFmtId="0" fontId="50" fillId="0" borderId="0" xfId="0" applyFont="1"/>
    <xf numFmtId="0" fontId="50" fillId="0" borderId="0" xfId="0" applyFont="1" applyAlignment="1"/>
    <xf numFmtId="0" fontId="51" fillId="0" borderId="85" xfId="0" applyFont="1" applyBorder="1" applyAlignment="1">
      <alignment horizontal="center" vertical="center"/>
    </xf>
    <xf numFmtId="0" fontId="51" fillId="0" borderId="8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51" fillId="0" borderId="102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92" xfId="0" applyFont="1" applyBorder="1" applyAlignment="1">
      <alignment horizontal="center" vertical="center"/>
    </xf>
    <xf numFmtId="0" fontId="56" fillId="0" borderId="104" xfId="0" applyFont="1" applyBorder="1" applyAlignment="1">
      <alignment horizontal="center" vertical="center"/>
    </xf>
    <xf numFmtId="0" fontId="51" fillId="0" borderId="105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0" fillId="0" borderId="107" xfId="0" applyFont="1" applyBorder="1" applyAlignment="1">
      <alignment horizontal="center" vertical="center"/>
    </xf>
    <xf numFmtId="0" fontId="50" fillId="0" borderId="11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/>
    <xf numFmtId="0" fontId="51" fillId="0" borderId="124" xfId="0" applyFont="1" applyBorder="1" applyAlignment="1">
      <alignment horizontal="center" vertical="center"/>
    </xf>
    <xf numFmtId="0" fontId="50" fillId="0" borderId="85" xfId="0" applyFont="1" applyBorder="1" applyAlignment="1"/>
    <xf numFmtId="0" fontId="57" fillId="0" borderId="10" xfId="0" applyFont="1" applyBorder="1" applyAlignment="1">
      <alignment horizontal="center" vertical="center"/>
    </xf>
    <xf numFmtId="0" fontId="51" fillId="0" borderId="126" xfId="0" applyFont="1" applyBorder="1" applyAlignment="1">
      <alignment horizontal="center" vertical="center"/>
    </xf>
    <xf numFmtId="0" fontId="50" fillId="0" borderId="117" xfId="0" applyFont="1" applyBorder="1" applyAlignment="1">
      <alignment horizontal="center" vertical="center"/>
    </xf>
    <xf numFmtId="0" fontId="58" fillId="0" borderId="128" xfId="0" applyFont="1" applyBorder="1" applyAlignment="1">
      <alignment horizontal="center" vertical="center"/>
    </xf>
    <xf numFmtId="0" fontId="50" fillId="0" borderId="128" xfId="0" applyFont="1" applyBorder="1" applyAlignment="1">
      <alignment horizontal="center" vertical="center"/>
    </xf>
    <xf numFmtId="0" fontId="50" fillId="0" borderId="130" xfId="0" applyFont="1" applyBorder="1" applyAlignment="1">
      <alignment horizontal="center" vertical="center"/>
    </xf>
    <xf numFmtId="0" fontId="15" fillId="0" borderId="0" xfId="2" applyFont="1" applyFill="1" applyAlignment="1" applyProtection="1">
      <alignment vertical="center"/>
    </xf>
    <xf numFmtId="0" fontId="14" fillId="10" borderId="162" xfId="8" applyFont="1" applyFill="1" applyBorder="1" applyAlignment="1">
      <alignment horizontal="center" vertical="center"/>
    </xf>
    <xf numFmtId="0" fontId="14" fillId="10" borderId="149" xfId="8" applyFont="1" applyFill="1" applyBorder="1" applyAlignment="1">
      <alignment horizontal="center" vertical="center"/>
    </xf>
    <xf numFmtId="0" fontId="14" fillId="10" borderId="149" xfId="8" applyFont="1" applyFill="1" applyBorder="1" applyAlignment="1">
      <alignment horizontal="center" vertical="center" shrinkToFit="1"/>
    </xf>
    <xf numFmtId="0" fontId="14" fillId="10" borderId="147" xfId="8" applyFont="1" applyFill="1" applyBorder="1" applyAlignment="1">
      <alignment horizontal="center" vertical="center" shrinkToFit="1"/>
    </xf>
    <xf numFmtId="0" fontId="14" fillId="10" borderId="163" xfId="8" applyFont="1" applyFill="1" applyBorder="1" applyAlignment="1">
      <alignment horizontal="center" vertical="center"/>
    </xf>
    <xf numFmtId="0" fontId="14" fillId="0" borderId="164" xfId="8" applyFont="1" applyFill="1" applyBorder="1" applyAlignment="1">
      <alignment horizontal="center" vertical="center" wrapText="1"/>
    </xf>
    <xf numFmtId="0" fontId="59" fillId="0" borderId="23" xfId="9" applyFont="1" applyFill="1" applyBorder="1" applyAlignment="1" applyProtection="1">
      <alignment vertical="center"/>
    </xf>
    <xf numFmtId="0" fontId="59" fillId="7" borderId="23" xfId="9" applyFont="1" applyFill="1" applyBorder="1" applyAlignment="1" applyProtection="1">
      <alignment horizontal="left" vertical="center"/>
    </xf>
    <xf numFmtId="0" fontId="59" fillId="0" borderId="23" xfId="9" applyFont="1" applyFill="1" applyBorder="1" applyAlignment="1" applyProtection="1">
      <alignment vertical="center" shrinkToFit="1"/>
    </xf>
    <xf numFmtId="0" fontId="59" fillId="7" borderId="23" xfId="9" applyFont="1" applyFill="1" applyBorder="1" applyAlignment="1" applyProtection="1">
      <alignment vertical="center"/>
    </xf>
    <xf numFmtId="0" fontId="59" fillId="7" borderId="0" xfId="9" applyFont="1" applyFill="1" applyBorder="1" applyAlignment="1" applyProtection="1">
      <alignment vertical="center"/>
    </xf>
    <xf numFmtId="0" fontId="59" fillId="0" borderId="38" xfId="9" applyFont="1" applyFill="1" applyBorder="1" applyAlignment="1" applyProtection="1">
      <alignment vertical="center"/>
    </xf>
    <xf numFmtId="0" fontId="59" fillId="0" borderId="46" xfId="9" applyFont="1" applyFill="1" applyBorder="1" applyAlignment="1" applyProtection="1">
      <alignment vertical="center"/>
    </xf>
    <xf numFmtId="0" fontId="59" fillId="7" borderId="46" xfId="9" applyFont="1" applyFill="1" applyBorder="1" applyAlignment="1" applyProtection="1">
      <alignment horizontal="left" vertical="center"/>
    </xf>
    <xf numFmtId="0" fontId="59" fillId="0" borderId="46" xfId="9" applyFont="1" applyFill="1" applyBorder="1" applyAlignment="1" applyProtection="1">
      <alignment vertical="center" shrinkToFit="1"/>
    </xf>
    <xf numFmtId="0" fontId="59" fillId="7" borderId="46" xfId="9" applyFont="1" applyFill="1" applyBorder="1" applyAlignment="1" applyProtection="1">
      <alignment vertical="center"/>
    </xf>
    <xf numFmtId="0" fontId="59" fillId="7" borderId="49" xfId="9" applyFont="1" applyFill="1" applyBorder="1" applyAlignment="1" applyProtection="1">
      <alignment vertical="center"/>
    </xf>
    <xf numFmtId="0" fontId="59" fillId="0" borderId="39" xfId="9" applyFont="1" applyFill="1" applyBorder="1" applyAlignment="1" applyProtection="1">
      <alignment vertical="center"/>
    </xf>
    <xf numFmtId="0" fontId="17" fillId="0" borderId="154" xfId="0" applyFont="1" applyFill="1" applyBorder="1" applyAlignment="1">
      <alignment horizontal="center" vertical="center"/>
    </xf>
    <xf numFmtId="0" fontId="17" fillId="0" borderId="166" xfId="0" applyFont="1" applyFill="1" applyBorder="1" applyAlignment="1">
      <alignment horizontal="center" vertical="center"/>
    </xf>
    <xf numFmtId="20" fontId="17" fillId="0" borderId="137" xfId="0" applyNumberFormat="1" applyFont="1" applyFill="1" applyBorder="1" applyAlignment="1">
      <alignment horizontal="center" vertical="center"/>
    </xf>
    <xf numFmtId="0" fontId="9" fillId="0" borderId="167" xfId="0" applyFont="1" applyFill="1" applyBorder="1" applyAlignment="1">
      <alignment horizontal="center" vertical="center"/>
    </xf>
    <xf numFmtId="0" fontId="25" fillId="0" borderId="138" xfId="0" applyFont="1" applyFill="1" applyBorder="1" applyAlignment="1">
      <alignment horizontal="center" vertical="center"/>
    </xf>
    <xf numFmtId="0" fontId="26" fillId="4" borderId="136" xfId="0" applyFont="1" applyFill="1" applyBorder="1" applyAlignment="1">
      <alignment horizontal="center" vertical="center"/>
    </xf>
    <xf numFmtId="0" fontId="14" fillId="0" borderId="15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7" fillId="0" borderId="168" xfId="0" applyFont="1" applyFill="1" applyBorder="1" applyAlignment="1">
      <alignment horizontal="center" vertical="center"/>
    </xf>
    <xf numFmtId="20" fontId="17" fillId="0" borderId="50" xfId="0" applyNumberFormat="1" applyFont="1" applyFill="1" applyBorder="1" applyAlignment="1">
      <alignment horizontal="center" vertical="center"/>
    </xf>
    <xf numFmtId="0" fontId="14" fillId="4" borderId="138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 shrinkToFit="1"/>
    </xf>
    <xf numFmtId="0" fontId="17" fillId="0" borderId="101" xfId="0" applyFont="1" applyBorder="1" applyAlignment="1">
      <alignment horizontal="center" vertical="center" shrinkToFit="1"/>
    </xf>
    <xf numFmtId="0" fontId="17" fillId="0" borderId="161" xfId="0" applyFont="1" applyBorder="1" applyAlignment="1">
      <alignment horizontal="center" vertical="center" shrinkToFit="1"/>
    </xf>
    <xf numFmtId="0" fontId="60" fillId="0" borderId="35" xfId="0" applyFont="1" applyFill="1" applyBorder="1" applyAlignment="1">
      <alignment horizontal="center" vertical="center"/>
    </xf>
    <xf numFmtId="0" fontId="60" fillId="2" borderId="36" xfId="0" applyFont="1" applyFill="1" applyBorder="1" applyAlignment="1">
      <alignment horizontal="center" vertical="center"/>
    </xf>
    <xf numFmtId="20" fontId="60" fillId="0" borderId="38" xfId="0" applyNumberFormat="1" applyFont="1" applyFill="1" applyBorder="1" applyAlignment="1">
      <alignment horizontal="center" vertical="center"/>
    </xf>
    <xf numFmtId="20" fontId="60" fillId="0" borderId="39" xfId="0" applyNumberFormat="1" applyFont="1" applyFill="1" applyBorder="1" applyAlignment="1">
      <alignment horizontal="center" vertical="center"/>
    </xf>
    <xf numFmtId="0" fontId="61" fillId="2" borderId="36" xfId="0" applyFont="1" applyFill="1" applyBorder="1" applyAlignment="1">
      <alignment horizontal="center" vertical="center" shrinkToFit="1"/>
    </xf>
    <xf numFmtId="0" fontId="61" fillId="4" borderId="40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61" fillId="4" borderId="41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89" xfId="0" applyFont="1" applyFill="1" applyBorder="1" applyAlignment="1">
      <alignment vertical="center" shrinkToFit="1"/>
    </xf>
    <xf numFmtId="0" fontId="24" fillId="2" borderId="0" xfId="0" applyFont="1" applyFill="1" applyBorder="1" applyAlignment="1">
      <alignment horizontal="right" vertical="center" shrinkToFit="1"/>
    </xf>
    <xf numFmtId="0" fontId="14" fillId="0" borderId="13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 shrinkToFit="1"/>
    </xf>
    <xf numFmtId="0" fontId="24" fillId="2" borderId="0" xfId="0" applyFont="1" applyFill="1" applyBorder="1" applyAlignment="1">
      <alignment horizontal="right" vertical="center"/>
    </xf>
    <xf numFmtId="0" fontId="14" fillId="0" borderId="89" xfId="0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shrinkToFit="1"/>
    </xf>
    <xf numFmtId="0" fontId="64" fillId="0" borderId="1" xfId="0" applyFont="1" applyBorder="1" applyAlignment="1">
      <alignment horizontal="center" vertical="center" shrinkToFit="1"/>
    </xf>
    <xf numFmtId="0" fontId="65" fillId="3" borderId="12" xfId="0" applyFont="1" applyFill="1" applyBorder="1" applyAlignment="1">
      <alignment horizontal="center" vertical="center"/>
    </xf>
    <xf numFmtId="0" fontId="65" fillId="3" borderId="13" xfId="0" applyFont="1" applyFill="1" applyBorder="1" applyAlignment="1">
      <alignment horizontal="center" vertical="center"/>
    </xf>
    <xf numFmtId="0" fontId="65" fillId="3" borderId="132" xfId="0" applyFont="1" applyFill="1" applyBorder="1" applyAlignment="1">
      <alignment horizontal="center" vertical="center"/>
    </xf>
    <xf numFmtId="0" fontId="65" fillId="8" borderId="133" xfId="0" applyFont="1" applyFill="1" applyBorder="1" applyAlignment="1">
      <alignment horizontal="center" vertical="center" shrinkToFit="1"/>
    </xf>
    <xf numFmtId="0" fontId="65" fillId="8" borderId="44" xfId="0" applyFont="1" applyFill="1" applyBorder="1" applyAlignment="1">
      <alignment horizontal="center" vertical="center" shrinkToFit="1"/>
    </xf>
    <xf numFmtId="0" fontId="63" fillId="0" borderId="168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20" fontId="63" fillId="0" borderId="50" xfId="0" applyNumberFormat="1" applyFont="1" applyFill="1" applyBorder="1" applyAlignment="1">
      <alignment horizontal="center" vertical="center"/>
    </xf>
    <xf numFmtId="20" fontId="63" fillId="0" borderId="137" xfId="0" applyNumberFormat="1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4" borderId="138" xfId="0" applyFont="1" applyFill="1" applyBorder="1" applyAlignment="1">
      <alignment horizontal="center" vertical="center"/>
    </xf>
    <xf numFmtId="0" fontId="66" fillId="0" borderId="138" xfId="0" applyFont="1" applyFill="1" applyBorder="1" applyAlignment="1">
      <alignment horizontal="center" vertical="center"/>
    </xf>
    <xf numFmtId="0" fontId="66" fillId="4" borderId="136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 shrinkToFit="1"/>
    </xf>
    <xf numFmtId="0" fontId="66" fillId="2" borderId="136" xfId="0" applyFont="1" applyFill="1" applyBorder="1" applyAlignment="1">
      <alignment horizontal="center" vertical="center" shrinkToFit="1"/>
    </xf>
    <xf numFmtId="0" fontId="66" fillId="0" borderId="50" xfId="0" applyFont="1" applyFill="1" applyBorder="1" applyAlignment="1">
      <alignment horizontal="center" vertical="center" shrinkToFit="1"/>
    </xf>
    <xf numFmtId="0" fontId="66" fillId="0" borderId="51" xfId="0" applyFont="1" applyFill="1" applyBorder="1" applyAlignment="1">
      <alignment vertical="center"/>
    </xf>
    <xf numFmtId="0" fontId="63" fillId="0" borderId="131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20" fontId="63" fillId="0" borderId="23" xfId="0" applyNumberFormat="1" applyFont="1" applyFill="1" applyBorder="1" applyAlignment="1">
      <alignment horizontal="center" vertical="center"/>
    </xf>
    <xf numFmtId="20" fontId="63" fillId="0" borderId="46" xfId="0" applyNumberFormat="1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 shrinkToFit="1"/>
    </xf>
    <xf numFmtId="0" fontId="66" fillId="4" borderId="2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4" borderId="25" xfId="0" applyFont="1" applyFill="1" applyBorder="1" applyAlignment="1">
      <alignment horizontal="center" vertical="center"/>
    </xf>
    <xf numFmtId="0" fontId="66" fillId="2" borderId="31" xfId="0" applyFont="1" applyFill="1" applyBorder="1" applyAlignment="1">
      <alignment horizontal="center" vertical="center" shrinkToFit="1"/>
    </xf>
    <xf numFmtId="0" fontId="66" fillId="0" borderId="25" xfId="0" applyFont="1" applyFill="1" applyBorder="1" applyAlignment="1">
      <alignment horizontal="center" vertical="center" shrinkToFit="1"/>
    </xf>
    <xf numFmtId="0" fontId="66" fillId="0" borderId="23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 shrinkToFit="1"/>
    </xf>
    <xf numFmtId="0" fontId="66" fillId="2" borderId="23" xfId="0" applyFont="1" applyFill="1" applyBorder="1" applyAlignment="1">
      <alignment horizontal="center" vertical="center" shrinkToFit="1"/>
    </xf>
    <xf numFmtId="0" fontId="66" fillId="2" borderId="30" xfId="0" applyFont="1" applyFill="1" applyBorder="1" applyAlignment="1">
      <alignment horizontal="center" vertical="center" shrinkToFit="1"/>
    </xf>
    <xf numFmtId="0" fontId="66" fillId="0" borderId="25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 shrinkToFit="1"/>
    </xf>
    <xf numFmtId="0" fontId="66" fillId="0" borderId="52" xfId="0" applyFont="1" applyFill="1" applyBorder="1" applyAlignment="1">
      <alignment vertical="center" shrinkToFit="1"/>
    </xf>
    <xf numFmtId="0" fontId="66" fillId="0" borderId="31" xfId="0" applyFont="1" applyFill="1" applyBorder="1" applyAlignment="1">
      <alignment horizontal="center" vertical="center"/>
    </xf>
    <xf numFmtId="0" fontId="66" fillId="4" borderId="46" xfId="0" applyFont="1" applyFill="1" applyBorder="1" applyAlignment="1">
      <alignment horizontal="center" vertical="center"/>
    </xf>
    <xf numFmtId="0" fontId="66" fillId="2" borderId="25" xfId="0" applyFont="1" applyFill="1" applyBorder="1" applyAlignment="1">
      <alignment horizontal="center" vertical="center" shrinkToFit="1"/>
    </xf>
    <xf numFmtId="0" fontId="63" fillId="0" borderId="101" xfId="0" applyFont="1" applyBorder="1" applyAlignment="1">
      <alignment horizontal="center" vertical="center" shrinkToFit="1"/>
    </xf>
    <xf numFmtId="0" fontId="63" fillId="0" borderId="154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20" fontId="63" fillId="0" borderId="38" xfId="0" applyNumberFormat="1" applyFont="1" applyFill="1" applyBorder="1" applyAlignment="1">
      <alignment horizontal="center" vertical="center"/>
    </xf>
    <xf numFmtId="20" fontId="63" fillId="0" borderId="39" xfId="0" applyNumberFormat="1" applyFont="1" applyFill="1" applyBorder="1" applyAlignment="1">
      <alignment horizontal="center" vertical="center"/>
    </xf>
    <xf numFmtId="0" fontId="66" fillId="2" borderId="36" xfId="0" applyFont="1" applyFill="1" applyBorder="1" applyAlignment="1">
      <alignment horizontal="center" vertical="center" shrinkToFit="1"/>
    </xf>
    <xf numFmtId="0" fontId="66" fillId="4" borderId="39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0" fontId="66" fillId="4" borderId="41" xfId="0" applyFont="1" applyFill="1" applyBorder="1" applyAlignment="1">
      <alignment horizontal="center" vertical="center"/>
    </xf>
    <xf numFmtId="0" fontId="66" fillId="2" borderId="42" xfId="0" applyFont="1" applyFill="1" applyBorder="1" applyAlignment="1">
      <alignment horizontal="center" vertical="center" shrinkToFit="1"/>
    </xf>
    <xf numFmtId="0" fontId="66" fillId="2" borderId="41" xfId="0" applyFont="1" applyFill="1" applyBorder="1" applyAlignment="1">
      <alignment horizontal="center" vertical="center" shrinkToFit="1"/>
    </xf>
    <xf numFmtId="0" fontId="66" fillId="0" borderId="38" xfId="0" applyFont="1" applyFill="1" applyBorder="1" applyAlignment="1">
      <alignment horizontal="center" vertical="center"/>
    </xf>
    <xf numFmtId="0" fontId="63" fillId="0" borderId="161" xfId="0" applyFont="1" applyBorder="1" applyAlignment="1">
      <alignment horizontal="center" vertical="center" shrinkToFit="1"/>
    </xf>
    <xf numFmtId="0" fontId="24" fillId="3" borderId="15" xfId="0" applyFont="1" applyFill="1" applyBorder="1" applyAlignment="1">
      <alignment horizontal="center" vertical="center" shrinkToFit="1"/>
    </xf>
    <xf numFmtId="0" fontId="24" fillId="3" borderId="16" xfId="0" applyFont="1" applyFill="1" applyBorder="1" applyAlignment="1">
      <alignment horizontal="center" vertical="center" shrinkToFit="1"/>
    </xf>
    <xf numFmtId="0" fontId="14" fillId="2" borderId="23" xfId="8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59" fillId="9" borderId="23" xfId="2" applyFont="1" applyFill="1" applyBorder="1" applyAlignment="1" applyProtection="1">
      <alignment vertical="center"/>
    </xf>
    <xf numFmtId="0" fontId="59" fillId="9" borderId="46" xfId="2" applyFont="1" applyFill="1" applyBorder="1" applyAlignment="1" applyProtection="1">
      <alignment vertical="center"/>
    </xf>
    <xf numFmtId="0" fontId="59" fillId="9" borderId="23" xfId="9" applyFont="1" applyFill="1" applyBorder="1" applyAlignment="1" applyProtection="1">
      <alignment vertical="center"/>
    </xf>
    <xf numFmtId="0" fontId="59" fillId="9" borderId="46" xfId="9" applyFont="1" applyFill="1" applyBorder="1" applyAlignment="1" applyProtection="1">
      <alignment vertical="center"/>
    </xf>
    <xf numFmtId="0" fontId="68" fillId="2" borderId="23" xfId="8" applyFont="1" applyFill="1" applyBorder="1" applyAlignment="1">
      <alignment horizontal="center" vertical="center"/>
    </xf>
    <xf numFmtId="0" fontId="6" fillId="0" borderId="23" xfId="4" applyFont="1" applyFill="1" applyBorder="1" applyAlignment="1">
      <alignment horizontal="center" vertical="center" wrapText="1"/>
    </xf>
    <xf numFmtId="0" fontId="6" fillId="0" borderId="38" xfId="4" applyFont="1" applyFill="1" applyBorder="1" applyAlignment="1">
      <alignment horizontal="center" vertical="center" wrapText="1"/>
    </xf>
    <xf numFmtId="0" fontId="71" fillId="0" borderId="0" xfId="0" applyFont="1"/>
    <xf numFmtId="0" fontId="6" fillId="0" borderId="22" xfId="4" applyFont="1" applyFill="1" applyBorder="1" applyAlignment="1">
      <alignment horizontal="center" vertical="center" wrapText="1"/>
    </xf>
    <xf numFmtId="0" fontId="73" fillId="0" borderId="0" xfId="0" applyFont="1"/>
    <xf numFmtId="0" fontId="17" fillId="0" borderId="169" xfId="0" applyFont="1" applyBorder="1"/>
    <xf numFmtId="0" fontId="14" fillId="0" borderId="21" xfId="0" applyFont="1" applyFill="1" applyBorder="1" applyAlignment="1">
      <alignment horizontal="center" vertical="center" wrapText="1" shrinkToFit="1"/>
    </xf>
    <xf numFmtId="0" fontId="27" fillId="0" borderId="31" xfId="0" applyFont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 shrinkToFit="1"/>
    </xf>
    <xf numFmtId="0" fontId="14" fillId="2" borderId="23" xfId="0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20" fontId="60" fillId="0" borderId="23" xfId="0" applyNumberFormat="1" applyFont="1" applyFill="1" applyBorder="1" applyAlignment="1">
      <alignment horizontal="center" vertical="center"/>
    </xf>
    <xf numFmtId="20" fontId="60" fillId="0" borderId="46" xfId="0" applyNumberFormat="1" applyFont="1" applyFill="1" applyBorder="1" applyAlignment="1">
      <alignment horizontal="center" vertical="center"/>
    </xf>
    <xf numFmtId="0" fontId="61" fillId="2" borderId="30" xfId="0" applyFont="1" applyFill="1" applyBorder="1" applyAlignment="1">
      <alignment horizontal="center" vertical="center" shrinkToFit="1"/>
    </xf>
    <xf numFmtId="0" fontId="61" fillId="4" borderId="46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4" borderId="25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 shrinkToFit="1"/>
    </xf>
    <xf numFmtId="0" fontId="60" fillId="2" borderId="30" xfId="0" applyFont="1" applyFill="1" applyBorder="1" applyAlignment="1">
      <alignment horizontal="center" vertical="center"/>
    </xf>
    <xf numFmtId="0" fontId="61" fillId="4" borderId="24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shrinkToFit="1"/>
    </xf>
    <xf numFmtId="0" fontId="61" fillId="0" borderId="21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 shrinkToFit="1"/>
    </xf>
    <xf numFmtId="0" fontId="61" fillId="0" borderId="26" xfId="0" applyFont="1" applyFill="1" applyBorder="1" applyAlignment="1">
      <alignment horizontal="center" vertical="center" shrinkToFit="1"/>
    </xf>
    <xf numFmtId="0" fontId="61" fillId="2" borderId="136" xfId="0" applyFont="1" applyFill="1" applyBorder="1" applyAlignment="1">
      <alignment horizontal="center" vertical="center" shrinkToFit="1"/>
    </xf>
    <xf numFmtId="0" fontId="61" fillId="0" borderId="50" xfId="0" applyFont="1" applyFill="1" applyBorder="1" applyAlignment="1">
      <alignment horizontal="center" vertical="center" shrinkToFit="1"/>
    </xf>
    <xf numFmtId="0" fontId="61" fillId="2" borderId="31" xfId="0" applyFont="1" applyFill="1" applyBorder="1" applyAlignment="1">
      <alignment horizontal="center" vertical="center" shrinkToFit="1"/>
    </xf>
    <xf numFmtId="0" fontId="61" fillId="0" borderId="25" xfId="0" applyFont="1" applyFill="1" applyBorder="1" applyAlignment="1">
      <alignment horizontal="center" vertical="center" shrinkToFit="1"/>
    </xf>
    <xf numFmtId="0" fontId="70" fillId="0" borderId="76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1" applyFont="1" applyAlignment="1">
      <alignment horizontal="distributed" vertical="center"/>
    </xf>
    <xf numFmtId="0" fontId="15" fillId="0" borderId="0" xfId="2" applyFont="1" applyFill="1" applyAlignment="1" applyProtection="1">
      <alignment horizontal="justify" vertical="center"/>
    </xf>
    <xf numFmtId="0" fontId="7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shrinkToFit="1"/>
    </xf>
    <xf numFmtId="0" fontId="37" fillId="0" borderId="0" xfId="0" applyFont="1" applyFill="1" applyAlignment="1">
      <alignment horizontal="center" vertical="center"/>
    </xf>
    <xf numFmtId="0" fontId="37" fillId="0" borderId="0" xfId="1" applyFont="1" applyFill="1" applyAlignment="1">
      <alignment horizontal="center" vertical="center"/>
    </xf>
    <xf numFmtId="0" fontId="18" fillId="0" borderId="0" xfId="1" applyFont="1" applyAlignment="1">
      <alignment horizontal="justify" vertical="center"/>
    </xf>
    <xf numFmtId="0" fontId="24" fillId="3" borderId="2" xfId="0" applyFont="1" applyFill="1" applyBorder="1" applyAlignment="1">
      <alignment horizontal="center" vertical="center" textRotation="255"/>
    </xf>
    <xf numFmtId="0" fontId="24" fillId="3" borderId="11" xfId="0" applyFont="1" applyFill="1" applyBorder="1" applyAlignment="1">
      <alignment horizontal="center" vertical="center" textRotation="255"/>
    </xf>
    <xf numFmtId="0" fontId="24" fillId="3" borderId="6" xfId="0" applyFont="1" applyFill="1" applyBorder="1" applyAlignment="1">
      <alignment horizontal="center" vertical="center" shrinkToFit="1"/>
    </xf>
    <xf numFmtId="0" fontId="24" fillId="3" borderId="4" xfId="0" applyFont="1" applyFill="1" applyBorder="1" applyAlignment="1">
      <alignment horizontal="center" vertical="center" shrinkToFit="1"/>
    </xf>
    <xf numFmtId="0" fontId="24" fillId="3" borderId="7" xfId="0" applyFont="1" applyFill="1" applyBorder="1" applyAlignment="1">
      <alignment horizontal="center" vertical="center" shrinkToFit="1"/>
    </xf>
    <xf numFmtId="0" fontId="24" fillId="3" borderId="15" xfId="0" applyFont="1" applyFill="1" applyBorder="1" applyAlignment="1">
      <alignment horizontal="center" vertical="center" shrinkToFit="1"/>
    </xf>
    <xf numFmtId="0" fontId="24" fillId="3" borderId="16" xfId="0" applyFont="1" applyFill="1" applyBorder="1" applyAlignment="1">
      <alignment horizontal="center" vertical="center" shrinkToFit="1"/>
    </xf>
    <xf numFmtId="0" fontId="24" fillId="3" borderId="17" xfId="0" applyFont="1" applyFill="1" applyBorder="1" applyAlignment="1">
      <alignment horizontal="center" vertical="center" shrinkToFit="1"/>
    </xf>
    <xf numFmtId="0" fontId="24" fillId="3" borderId="139" xfId="0" applyFont="1" applyFill="1" applyBorder="1" applyAlignment="1">
      <alignment horizontal="center" vertical="center" shrinkToFit="1"/>
    </xf>
    <xf numFmtId="0" fontId="24" fillId="3" borderId="141" xfId="0" applyFont="1" applyFill="1" applyBorder="1" applyAlignment="1">
      <alignment horizontal="center" vertical="center" shrinkToFit="1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 shrinkToFit="1"/>
    </xf>
    <xf numFmtId="0" fontId="24" fillId="3" borderId="14" xfId="0" applyFont="1" applyFill="1" applyBorder="1" applyAlignment="1">
      <alignment horizontal="center" vertical="center" shrinkToFit="1"/>
    </xf>
    <xf numFmtId="0" fontId="24" fillId="3" borderId="104" xfId="0" applyFont="1" applyFill="1" applyBorder="1" applyAlignment="1">
      <alignment horizontal="center" vertical="center"/>
    </xf>
    <xf numFmtId="0" fontId="24" fillId="3" borderId="140" xfId="0" applyFont="1" applyFill="1" applyBorder="1" applyAlignment="1">
      <alignment horizontal="center" vertical="center"/>
    </xf>
    <xf numFmtId="0" fontId="14" fillId="0" borderId="13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134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left" vertical="center" wrapText="1" shrinkToFit="1"/>
    </xf>
    <xf numFmtId="0" fontId="23" fillId="0" borderId="1" xfId="0" applyFont="1" applyBorder="1" applyAlignment="1">
      <alignment horizontal="left" vertical="center" wrapText="1"/>
    </xf>
    <xf numFmtId="0" fontId="24" fillId="3" borderId="10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 shrinkToFit="1"/>
    </xf>
    <xf numFmtId="0" fontId="14" fillId="0" borderId="3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 shrinkToFit="1"/>
    </xf>
    <xf numFmtId="0" fontId="24" fillId="8" borderId="4" xfId="0" applyFont="1" applyFill="1" applyBorder="1" applyAlignment="1">
      <alignment horizontal="center" vertical="center" shrinkToFit="1"/>
    </xf>
    <xf numFmtId="0" fontId="24" fillId="8" borderId="7" xfId="0" applyFont="1" applyFill="1" applyBorder="1" applyAlignment="1">
      <alignment horizontal="center" vertical="center" shrinkToFit="1"/>
    </xf>
    <xf numFmtId="0" fontId="24" fillId="3" borderId="8" xfId="0" applyFont="1" applyFill="1" applyBorder="1" applyAlignment="1">
      <alignment horizontal="center" vertical="center" shrinkToFit="1"/>
    </xf>
    <xf numFmtId="0" fontId="24" fillId="3" borderId="18" xfId="0" applyFont="1" applyFill="1" applyBorder="1" applyAlignment="1">
      <alignment horizontal="center" vertical="center" shrinkToFit="1"/>
    </xf>
    <xf numFmtId="0" fontId="29" fillId="2" borderId="0" xfId="0" applyFont="1" applyFill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shrinkToFit="1"/>
    </xf>
    <xf numFmtId="0" fontId="24" fillId="8" borderId="15" xfId="0" applyFont="1" applyFill="1" applyBorder="1" applyAlignment="1">
      <alignment horizontal="center" vertical="center" shrinkToFit="1"/>
    </xf>
    <xf numFmtId="0" fontId="24" fillId="8" borderId="16" xfId="0" applyFont="1" applyFill="1" applyBorder="1" applyAlignment="1">
      <alignment horizontal="center" vertical="center" shrinkToFit="1"/>
    </xf>
    <xf numFmtId="0" fontId="24" fillId="8" borderId="17" xfId="0" applyFont="1" applyFill="1" applyBorder="1" applyAlignment="1">
      <alignment horizontal="center" vertical="center" shrinkToFit="1"/>
    </xf>
    <xf numFmtId="0" fontId="64" fillId="0" borderId="1" xfId="0" applyFont="1" applyBorder="1" applyAlignment="1">
      <alignment horizontal="left" vertical="center" wrapText="1" shrinkToFit="1"/>
    </xf>
    <xf numFmtId="0" fontId="64" fillId="0" borderId="1" xfId="0" applyFont="1" applyBorder="1" applyAlignment="1">
      <alignment horizontal="left" vertical="center" wrapText="1"/>
    </xf>
    <xf numFmtId="0" fontId="65" fillId="3" borderId="2" xfId="0" applyFont="1" applyFill="1" applyBorder="1" applyAlignment="1">
      <alignment horizontal="center" vertical="center" textRotation="255"/>
    </xf>
    <xf numFmtId="0" fontId="65" fillId="3" borderId="11" xfId="0" applyFont="1" applyFill="1" applyBorder="1" applyAlignment="1">
      <alignment horizontal="center" vertical="center" textRotation="255"/>
    </xf>
    <xf numFmtId="0" fontId="65" fillId="3" borderId="4" xfId="0" applyFont="1" applyFill="1" applyBorder="1" applyAlignment="1">
      <alignment horizontal="center" vertical="center"/>
    </xf>
    <xf numFmtId="0" fontId="65" fillId="8" borderId="3" xfId="0" applyFont="1" applyFill="1" applyBorder="1" applyAlignment="1">
      <alignment horizontal="center" vertical="center" shrinkToFit="1"/>
    </xf>
    <xf numFmtId="0" fontId="65" fillId="8" borderId="4" xfId="0" applyFont="1" applyFill="1" applyBorder="1" applyAlignment="1">
      <alignment horizontal="center" vertical="center" shrinkToFit="1"/>
    </xf>
    <xf numFmtId="0" fontId="65" fillId="8" borderId="7" xfId="0" applyFont="1" applyFill="1" applyBorder="1" applyAlignment="1">
      <alignment horizontal="center" vertical="center" shrinkToFit="1"/>
    </xf>
    <xf numFmtId="0" fontId="65" fillId="3" borderId="8" xfId="0" applyFont="1" applyFill="1" applyBorder="1" applyAlignment="1">
      <alignment horizontal="center" vertical="center" shrinkToFit="1"/>
    </xf>
    <xf numFmtId="0" fontId="65" fillId="3" borderId="18" xfId="0" applyFont="1" applyFill="1" applyBorder="1" applyAlignment="1">
      <alignment horizontal="center" vertical="center" shrinkToFit="1"/>
    </xf>
    <xf numFmtId="0" fontId="65" fillId="3" borderId="9" xfId="0" applyFont="1" applyFill="1" applyBorder="1" applyAlignment="1">
      <alignment horizontal="center" vertical="center" shrinkToFit="1"/>
    </xf>
    <xf numFmtId="0" fontId="65" fillId="3" borderId="14" xfId="0" applyFont="1" applyFill="1" applyBorder="1" applyAlignment="1">
      <alignment horizontal="center" vertical="center" shrinkToFit="1"/>
    </xf>
    <xf numFmtId="0" fontId="6" fillId="0" borderId="0" xfId="3" applyFont="1" applyFill="1" applyAlignment="1">
      <alignment horizontal="left" vertical="center" wrapText="1"/>
    </xf>
    <xf numFmtId="0" fontId="65" fillId="3" borderId="10" xfId="0" applyFont="1" applyFill="1" applyBorder="1" applyAlignment="1">
      <alignment horizontal="center" vertical="center"/>
    </xf>
    <xf numFmtId="0" fontId="65" fillId="3" borderId="19" xfId="0" applyFont="1" applyFill="1" applyBorder="1" applyAlignment="1">
      <alignment horizontal="center" vertical="center"/>
    </xf>
    <xf numFmtId="0" fontId="65" fillId="8" borderId="15" xfId="0" applyFont="1" applyFill="1" applyBorder="1" applyAlignment="1">
      <alignment horizontal="center" vertical="center" shrinkToFit="1"/>
    </xf>
    <xf numFmtId="0" fontId="65" fillId="8" borderId="16" xfId="0" applyFont="1" applyFill="1" applyBorder="1" applyAlignment="1">
      <alignment horizontal="center" vertical="center" shrinkToFit="1"/>
    </xf>
    <xf numFmtId="0" fontId="65" fillId="8" borderId="17" xfId="0" applyFont="1" applyFill="1" applyBorder="1" applyAlignment="1">
      <alignment horizontal="center" vertical="center" shrinkToFit="1"/>
    </xf>
    <xf numFmtId="0" fontId="24" fillId="3" borderId="3" xfId="0" applyFont="1" applyFill="1" applyBorder="1" applyAlignment="1">
      <alignment horizontal="center" vertical="center" shrinkToFit="1"/>
    </xf>
    <xf numFmtId="0" fontId="24" fillId="3" borderId="5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61" fillId="0" borderId="134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" fillId="0" borderId="74" xfId="4" applyFont="1" applyFill="1" applyBorder="1" applyAlignment="1">
      <alignment horizontal="center" vertical="center"/>
    </xf>
    <xf numFmtId="0" fontId="6" fillId="0" borderId="97" xfId="4" applyFont="1" applyFill="1" applyBorder="1" applyAlignment="1">
      <alignment horizontal="center" vertical="center"/>
    </xf>
    <xf numFmtId="0" fontId="6" fillId="0" borderId="53" xfId="4" applyFont="1" applyFill="1" applyBorder="1" applyAlignment="1">
      <alignment horizontal="center" vertical="center"/>
    </xf>
    <xf numFmtId="0" fontId="6" fillId="0" borderId="158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/>
    </xf>
    <xf numFmtId="0" fontId="6" fillId="0" borderId="30" xfId="4" applyFont="1" applyFill="1" applyBorder="1" applyAlignment="1">
      <alignment horizontal="center" vertical="center" wrapText="1"/>
    </xf>
    <xf numFmtId="0" fontId="6" fillId="0" borderId="36" xfId="4" applyFont="1" applyFill="1" applyBorder="1" applyAlignment="1">
      <alignment horizontal="center" vertical="center" wrapText="1"/>
    </xf>
    <xf numFmtId="0" fontId="6" fillId="0" borderId="23" xfId="4" applyFont="1" applyFill="1" applyBorder="1" applyAlignment="1">
      <alignment horizontal="center" vertical="center" wrapText="1"/>
    </xf>
    <xf numFmtId="0" fontId="6" fillId="0" borderId="38" xfId="4" applyFont="1" applyFill="1" applyBorder="1" applyAlignment="1">
      <alignment horizontal="center" vertical="center" wrapText="1"/>
    </xf>
    <xf numFmtId="0" fontId="6" fillId="0" borderId="31" xfId="4" applyFont="1" applyFill="1" applyBorder="1" applyAlignment="1">
      <alignment horizontal="center" vertical="center" wrapText="1"/>
    </xf>
    <xf numFmtId="0" fontId="6" fillId="0" borderId="42" xfId="4" applyFont="1" applyFill="1" applyBorder="1" applyAlignment="1">
      <alignment horizontal="center" vertical="center" wrapText="1"/>
    </xf>
    <xf numFmtId="0" fontId="6" fillId="0" borderId="69" xfId="4" applyFont="1" applyFill="1" applyBorder="1" applyAlignment="1">
      <alignment horizontal="center" vertical="center"/>
    </xf>
    <xf numFmtId="0" fontId="6" fillId="0" borderId="70" xfId="4" applyFont="1" applyFill="1" applyBorder="1" applyAlignment="1">
      <alignment horizontal="center" vertical="center"/>
    </xf>
    <xf numFmtId="0" fontId="6" fillId="0" borderId="47" xfId="4" applyFont="1" applyFill="1" applyBorder="1" applyAlignment="1">
      <alignment horizontal="center" vertical="center"/>
    </xf>
    <xf numFmtId="176" fontId="6" fillId="0" borderId="74" xfId="4" applyNumberFormat="1" applyFont="1" applyFill="1" applyBorder="1" applyAlignment="1">
      <alignment horizontal="center" vertical="center"/>
    </xf>
    <xf numFmtId="176" fontId="6" fillId="0" borderId="69" xfId="4" applyNumberFormat="1" applyFont="1" applyFill="1" applyBorder="1" applyAlignment="1">
      <alignment horizontal="center" vertical="center"/>
    </xf>
    <xf numFmtId="176" fontId="6" fillId="0" borderId="70" xfId="4" applyNumberFormat="1" applyFont="1" applyFill="1" applyBorder="1" applyAlignment="1">
      <alignment horizontal="center" vertical="center"/>
    </xf>
    <xf numFmtId="176" fontId="6" fillId="0" borderId="53" xfId="4" applyNumberFormat="1" applyFont="1" applyFill="1" applyBorder="1" applyAlignment="1">
      <alignment horizontal="center" vertical="center"/>
    </xf>
    <xf numFmtId="176" fontId="6" fillId="0" borderId="1" xfId="4" applyNumberFormat="1" applyFont="1" applyFill="1" applyBorder="1" applyAlignment="1">
      <alignment horizontal="center" vertical="center"/>
    </xf>
    <xf numFmtId="176" fontId="6" fillId="0" borderId="47" xfId="4" applyNumberFormat="1" applyFont="1" applyFill="1" applyBorder="1" applyAlignment="1">
      <alignment horizontal="center" vertical="center"/>
    </xf>
    <xf numFmtId="0" fontId="6" fillId="0" borderId="131" xfId="4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center" vertical="center" wrapText="1"/>
    </xf>
    <xf numFmtId="0" fontId="6" fillId="0" borderId="68" xfId="4" applyFont="1" applyFill="1" applyBorder="1" applyAlignment="1">
      <alignment horizontal="center" vertical="center" wrapText="1"/>
    </xf>
    <xf numFmtId="0" fontId="6" fillId="0" borderId="154" xfId="4" applyFont="1" applyFill="1" applyBorder="1" applyAlignment="1">
      <alignment horizontal="center" vertical="center" wrapText="1"/>
    </xf>
    <xf numFmtId="0" fontId="6" fillId="0" borderId="40" xfId="4" applyFont="1" applyFill="1" applyBorder="1" applyAlignment="1">
      <alignment horizontal="center" vertical="center" wrapText="1"/>
    </xf>
    <xf numFmtId="0" fontId="6" fillId="0" borderId="155" xfId="4" applyFont="1" applyFill="1" applyBorder="1" applyAlignment="1">
      <alignment horizontal="center" vertical="center" wrapText="1"/>
    </xf>
    <xf numFmtId="0" fontId="6" fillId="5" borderId="69" xfId="4" applyFont="1" applyFill="1" applyBorder="1" applyAlignment="1">
      <alignment horizontal="center" wrapText="1"/>
    </xf>
    <xf numFmtId="0" fontId="6" fillId="5" borderId="70" xfId="4" applyFont="1" applyFill="1" applyBorder="1" applyAlignment="1">
      <alignment horizontal="center" wrapText="1"/>
    </xf>
    <xf numFmtId="0" fontId="6" fillId="5" borderId="74" xfId="4" applyFont="1" applyFill="1" applyBorder="1" applyAlignment="1">
      <alignment horizontal="center" wrapText="1"/>
    </xf>
    <xf numFmtId="0" fontId="6" fillId="0" borderId="72" xfId="4" applyFont="1" applyFill="1" applyBorder="1" applyAlignment="1">
      <alignment horizontal="center" vertical="center"/>
    </xf>
    <xf numFmtId="0" fontId="6" fillId="0" borderId="73" xfId="4" applyFont="1" applyFill="1" applyBorder="1" applyAlignment="1">
      <alignment horizontal="center" vertical="center"/>
    </xf>
    <xf numFmtId="0" fontId="6" fillId="0" borderId="156" xfId="4" applyFont="1" applyFill="1" applyBorder="1" applyAlignment="1">
      <alignment horizontal="center" vertical="center"/>
    </xf>
    <xf numFmtId="0" fontId="6" fillId="0" borderId="157" xfId="4" applyFont="1" applyFill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176" fontId="6" fillId="0" borderId="49" xfId="4" applyNumberFormat="1" applyFont="1" applyFill="1" applyBorder="1" applyAlignment="1">
      <alignment horizontal="center" vertical="center"/>
    </xf>
    <xf numFmtId="176" fontId="6" fillId="0" borderId="62" xfId="4" applyNumberFormat="1" applyFont="1" applyFill="1" applyBorder="1" applyAlignment="1">
      <alignment horizontal="center" vertical="center"/>
    </xf>
    <xf numFmtId="176" fontId="6" fillId="0" borderId="27" xfId="4" applyNumberFormat="1" applyFont="1" applyFill="1" applyBorder="1" applyAlignment="1">
      <alignment horizontal="center" vertical="center"/>
    </xf>
    <xf numFmtId="177" fontId="6" fillId="0" borderId="74" xfId="4" applyNumberFormat="1" applyFont="1" applyFill="1" applyBorder="1" applyAlignment="1">
      <alignment horizontal="center" vertical="center"/>
    </xf>
    <xf numFmtId="177" fontId="6" fillId="0" borderId="70" xfId="4" applyNumberFormat="1" applyFont="1" applyFill="1" applyBorder="1" applyAlignment="1">
      <alignment horizontal="center" vertical="center"/>
    </xf>
    <xf numFmtId="177" fontId="6" fillId="0" borderId="49" xfId="4" applyNumberFormat="1" applyFont="1" applyFill="1" applyBorder="1" applyAlignment="1">
      <alignment horizontal="center" vertical="center"/>
    </xf>
    <xf numFmtId="177" fontId="6" fillId="0" borderId="27" xfId="4" applyNumberFormat="1" applyFont="1" applyFill="1" applyBorder="1" applyAlignment="1">
      <alignment horizontal="center" vertical="center"/>
    </xf>
    <xf numFmtId="177" fontId="6" fillId="0" borderId="78" xfId="4" applyNumberFormat="1" applyFont="1" applyFill="1" applyBorder="1" applyAlignment="1">
      <alignment horizontal="center" vertical="center"/>
    </xf>
    <xf numFmtId="177" fontId="6" fillId="0" borderId="79" xfId="4" applyNumberFormat="1" applyFont="1" applyFill="1" applyBorder="1" applyAlignment="1">
      <alignment horizontal="center" vertical="center"/>
    </xf>
    <xf numFmtId="177" fontId="6" fillId="0" borderId="53" xfId="4" applyNumberFormat="1" applyFont="1" applyFill="1" applyBorder="1" applyAlignment="1">
      <alignment horizontal="center" vertical="center"/>
    </xf>
    <xf numFmtId="177" fontId="6" fillId="0" borderId="47" xfId="4" applyNumberFormat="1" applyFont="1" applyFill="1" applyBorder="1" applyAlignment="1">
      <alignment horizontal="center" vertical="center"/>
    </xf>
    <xf numFmtId="0" fontId="6" fillId="0" borderId="49" xfId="4" applyFont="1" applyFill="1" applyBorder="1" applyAlignment="1">
      <alignment horizontal="center" vertical="center"/>
    </xf>
    <xf numFmtId="0" fontId="6" fillId="0" borderId="98" xfId="4" applyFont="1" applyFill="1" applyBorder="1" applyAlignment="1">
      <alignment horizontal="center" vertical="center"/>
    </xf>
    <xf numFmtId="0" fontId="6" fillId="0" borderId="59" xfId="4" applyFont="1" applyFill="1" applyBorder="1" applyAlignment="1">
      <alignment horizontal="center" vertical="center"/>
    </xf>
    <xf numFmtId="0" fontId="6" fillId="0" borderId="153" xfId="4" applyFont="1" applyFill="1" applyBorder="1" applyAlignment="1">
      <alignment horizontal="center" vertical="center"/>
    </xf>
    <xf numFmtId="0" fontId="6" fillId="0" borderId="71" xfId="4" applyFont="1" applyFill="1" applyBorder="1" applyAlignment="1">
      <alignment horizontal="center" vertical="center"/>
    </xf>
    <xf numFmtId="0" fontId="6" fillId="0" borderId="75" xfId="4" applyFont="1" applyFill="1" applyBorder="1" applyAlignment="1">
      <alignment horizontal="center" vertical="center"/>
    </xf>
    <xf numFmtId="0" fontId="6" fillId="0" borderId="65" xfId="4" applyFont="1" applyFill="1" applyBorder="1" applyAlignment="1">
      <alignment horizontal="center" vertical="center"/>
    </xf>
    <xf numFmtId="0" fontId="6" fillId="0" borderId="66" xfId="4" applyFont="1" applyFill="1" applyBorder="1" applyAlignment="1">
      <alignment horizontal="center" vertical="center"/>
    </xf>
    <xf numFmtId="0" fontId="6" fillId="5" borderId="0" xfId="4" applyFont="1" applyFill="1" applyBorder="1" applyAlignment="1">
      <alignment horizontal="center" wrapText="1"/>
    </xf>
    <xf numFmtId="0" fontId="6" fillId="5" borderId="79" xfId="4" applyFont="1" applyFill="1" applyBorder="1" applyAlignment="1">
      <alignment horizontal="center" wrapText="1"/>
    </xf>
    <xf numFmtId="0" fontId="6" fillId="0" borderId="26" xfId="4" applyFont="1" applyFill="1" applyBorder="1" applyAlignment="1">
      <alignment horizontal="center" vertical="center" wrapText="1"/>
    </xf>
    <xf numFmtId="0" fontId="6" fillId="0" borderId="61" xfId="4" applyFont="1" applyFill="1" applyBorder="1" applyAlignment="1">
      <alignment horizontal="center" vertical="center"/>
    </xf>
    <xf numFmtId="0" fontId="6" fillId="0" borderId="54" xfId="4" applyFont="1" applyFill="1" applyBorder="1" applyAlignment="1">
      <alignment horizontal="center" vertical="center"/>
    </xf>
    <xf numFmtId="0" fontId="6" fillId="0" borderId="60" xfId="4" applyFont="1" applyFill="1" applyBorder="1" applyAlignment="1">
      <alignment horizontal="center" vertical="center"/>
    </xf>
    <xf numFmtId="0" fontId="6" fillId="0" borderId="67" xfId="4" applyFont="1" applyFill="1" applyBorder="1" applyAlignment="1">
      <alignment horizontal="center" vertical="center"/>
    </xf>
    <xf numFmtId="176" fontId="6" fillId="0" borderId="59" xfId="4" applyNumberFormat="1" applyFont="1" applyFill="1" applyBorder="1" applyAlignment="1">
      <alignment horizontal="center" vertical="center"/>
    </xf>
    <xf numFmtId="176" fontId="6" fillId="0" borderId="54" xfId="4" applyNumberFormat="1" applyFont="1" applyFill="1" applyBorder="1" applyAlignment="1">
      <alignment horizontal="center" vertical="center"/>
    </xf>
    <xf numFmtId="176" fontId="6" fillId="0" borderId="60" xfId="4" applyNumberFormat="1" applyFont="1" applyFill="1" applyBorder="1" applyAlignment="1">
      <alignment horizontal="center" vertical="center"/>
    </xf>
    <xf numFmtId="177" fontId="6" fillId="0" borderId="59" xfId="4" applyNumberFormat="1" applyFont="1" applyFill="1" applyBorder="1" applyAlignment="1">
      <alignment horizontal="center" vertical="center"/>
    </xf>
    <xf numFmtId="177" fontId="6" fillId="0" borderId="60" xfId="4" applyNumberFormat="1" applyFont="1" applyFill="1" applyBorder="1" applyAlignment="1">
      <alignment horizontal="center" vertical="center"/>
    </xf>
    <xf numFmtId="0" fontId="6" fillId="0" borderId="147" xfId="4" applyFont="1" applyFill="1" applyBorder="1" applyAlignment="1">
      <alignment horizontal="center" vertical="center" wrapText="1"/>
    </xf>
    <xf numFmtId="0" fontId="6" fillId="0" borderId="146" xfId="4" applyFont="1" applyFill="1" applyBorder="1" applyAlignment="1">
      <alignment horizontal="center" vertical="center" wrapText="1"/>
    </xf>
    <xf numFmtId="0" fontId="6" fillId="0" borderId="151" xfId="4" applyFont="1" applyFill="1" applyBorder="1" applyAlignment="1">
      <alignment horizontal="center" vertical="center" wrapText="1"/>
    </xf>
    <xf numFmtId="0" fontId="6" fillId="0" borderId="152" xfId="4" applyFont="1" applyFill="1" applyBorder="1" applyAlignment="1">
      <alignment horizontal="center" vertical="center" wrapText="1"/>
    </xf>
    <xf numFmtId="0" fontId="6" fillId="0" borderId="54" xfId="4" applyFont="1" applyFill="1" applyBorder="1" applyAlignment="1">
      <alignment horizontal="center" vertical="center" wrapText="1"/>
    </xf>
    <xf numFmtId="0" fontId="6" fillId="0" borderId="55" xfId="4" applyFont="1" applyFill="1" applyBorder="1" applyAlignment="1">
      <alignment horizontal="center" vertical="center" wrapText="1"/>
    </xf>
    <xf numFmtId="0" fontId="6" fillId="0" borderId="84" xfId="4" applyFont="1" applyFill="1" applyBorder="1" applyAlignment="1">
      <alignment horizontal="center" vertical="center" wrapText="1"/>
    </xf>
    <xf numFmtId="0" fontId="6" fillId="0" borderId="62" xfId="4" applyFont="1" applyFill="1" applyBorder="1" applyAlignment="1">
      <alignment horizontal="center" vertical="center" wrapText="1"/>
    </xf>
    <xf numFmtId="0" fontId="6" fillId="0" borderId="63" xfId="4" applyFont="1" applyFill="1" applyBorder="1" applyAlignment="1">
      <alignment horizontal="center" vertical="center" wrapText="1"/>
    </xf>
    <xf numFmtId="0" fontId="31" fillId="0" borderId="56" xfId="4" applyFont="1" applyFill="1" applyBorder="1" applyAlignment="1">
      <alignment horizontal="center" vertical="center"/>
    </xf>
    <xf numFmtId="0" fontId="31" fillId="0" borderId="57" xfId="4" applyFont="1" applyFill="1" applyBorder="1" applyAlignment="1">
      <alignment horizontal="center" vertical="center"/>
    </xf>
    <xf numFmtId="0" fontId="31" fillId="0" borderId="58" xfId="4" applyFont="1" applyFill="1" applyBorder="1" applyAlignment="1">
      <alignment horizontal="center" vertical="center"/>
    </xf>
    <xf numFmtId="0" fontId="31" fillId="0" borderId="64" xfId="4" applyFont="1" applyFill="1" applyBorder="1" applyAlignment="1">
      <alignment horizontal="center" vertical="center"/>
    </xf>
    <xf numFmtId="0" fontId="31" fillId="0" borderId="65" xfId="4" applyFont="1" applyFill="1" applyBorder="1" applyAlignment="1">
      <alignment horizontal="center" vertical="center"/>
    </xf>
    <xf numFmtId="0" fontId="31" fillId="0" borderId="66" xfId="4" applyFont="1" applyFill="1" applyBorder="1" applyAlignment="1">
      <alignment horizontal="center" vertical="center"/>
    </xf>
    <xf numFmtId="0" fontId="6" fillId="5" borderId="54" xfId="4" applyFont="1" applyFill="1" applyBorder="1" applyAlignment="1">
      <alignment horizontal="center" wrapText="1"/>
    </xf>
    <xf numFmtId="0" fontId="6" fillId="5" borderId="60" xfId="4" applyFont="1" applyFill="1" applyBorder="1" applyAlignment="1">
      <alignment horizontal="center" wrapText="1"/>
    </xf>
    <xf numFmtId="0" fontId="6" fillId="0" borderId="21" xfId="4" applyFont="1" applyFill="1" applyBorder="1" applyAlignment="1">
      <alignment horizontal="center" vertical="center" wrapText="1"/>
    </xf>
    <xf numFmtId="0" fontId="6" fillId="0" borderId="50" xfId="4" applyFont="1" applyFill="1" applyBorder="1" applyAlignment="1">
      <alignment horizontal="center" vertical="center" wrapText="1"/>
    </xf>
    <xf numFmtId="0" fontId="6" fillId="0" borderId="142" xfId="4" applyFont="1" applyFill="1" applyBorder="1" applyAlignment="1">
      <alignment horizontal="center" vertical="center"/>
    </xf>
    <xf numFmtId="0" fontId="6" fillId="0" borderId="143" xfId="4" applyFont="1" applyFill="1" applyBorder="1" applyAlignment="1">
      <alignment horizontal="center" vertical="center"/>
    </xf>
    <xf numFmtId="0" fontId="6" fillId="0" borderId="144" xfId="4" applyFont="1" applyFill="1" applyBorder="1" applyAlignment="1">
      <alignment horizontal="center" vertical="center"/>
    </xf>
    <xf numFmtId="0" fontId="6" fillId="0" borderId="145" xfId="4" applyFont="1" applyFill="1" applyBorder="1" applyAlignment="1">
      <alignment horizontal="center" vertical="center" wrapText="1"/>
    </xf>
    <xf numFmtId="0" fontId="6" fillId="0" borderId="143" xfId="4" applyFont="1" applyFill="1" applyBorder="1" applyAlignment="1">
      <alignment horizontal="center" vertical="center" wrapText="1"/>
    </xf>
    <xf numFmtId="0" fontId="32" fillId="0" borderId="0" xfId="3" applyFont="1" applyAlignment="1" applyProtection="1">
      <alignment horizontal="center" vertical="center" wrapText="1"/>
    </xf>
    <xf numFmtId="0" fontId="32" fillId="0" borderId="0" xfId="3" applyFont="1" applyAlignment="1" applyProtection="1">
      <alignment horizontal="center" vertical="center"/>
    </xf>
    <xf numFmtId="0" fontId="71" fillId="0" borderId="162" xfId="0" applyFont="1" applyBorder="1" applyAlignment="1">
      <alignment horizontal="center" vertical="center"/>
    </xf>
    <xf numFmtId="0" fontId="71" fillId="0" borderId="149" xfId="0" applyFont="1" applyBorder="1" applyAlignment="1">
      <alignment horizontal="center" vertical="center"/>
    </xf>
    <xf numFmtId="0" fontId="6" fillId="0" borderId="149" xfId="4" applyFont="1" applyFill="1" applyBorder="1" applyAlignment="1">
      <alignment horizontal="center" vertical="center"/>
    </xf>
    <xf numFmtId="0" fontId="6" fillId="0" borderId="149" xfId="4" applyFont="1" applyFill="1" applyBorder="1" applyAlignment="1">
      <alignment horizontal="center" vertical="center" wrapText="1"/>
    </xf>
    <xf numFmtId="0" fontId="6" fillId="0" borderId="163" xfId="4" applyFont="1" applyFill="1" applyBorder="1" applyAlignment="1">
      <alignment horizontal="center" vertical="center" wrapText="1"/>
    </xf>
    <xf numFmtId="0" fontId="71" fillId="0" borderId="87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96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6" fillId="0" borderId="23" xfId="4" applyFont="1" applyFill="1" applyBorder="1" applyAlignment="1">
      <alignment horizontal="center" vertical="center"/>
    </xf>
    <xf numFmtId="38" fontId="6" fillId="0" borderId="23" xfId="122" applyFont="1" applyFill="1" applyBorder="1" applyAlignment="1">
      <alignment horizontal="center" vertical="center" wrapText="1"/>
    </xf>
    <xf numFmtId="38" fontId="6" fillId="0" borderId="52" xfId="122" applyFont="1" applyFill="1" applyBorder="1" applyAlignment="1">
      <alignment horizontal="center" vertical="center" wrapText="1"/>
    </xf>
    <xf numFmtId="0" fontId="6" fillId="0" borderId="22" xfId="4" applyFont="1" applyFill="1" applyBorder="1" applyAlignment="1">
      <alignment horizontal="center" vertical="center"/>
    </xf>
    <xf numFmtId="38" fontId="6" fillId="0" borderId="22" xfId="122" applyFont="1" applyFill="1" applyBorder="1" applyAlignment="1">
      <alignment horizontal="center" vertical="center" wrapText="1"/>
    </xf>
    <xf numFmtId="38" fontId="6" fillId="0" borderId="33" xfId="122" applyFont="1" applyFill="1" applyBorder="1" applyAlignment="1">
      <alignment horizontal="center" vertical="center" wrapText="1"/>
    </xf>
    <xf numFmtId="0" fontId="6" fillId="0" borderId="38" xfId="4" applyFont="1" applyFill="1" applyBorder="1" applyAlignment="1">
      <alignment horizontal="center" vertical="center"/>
    </xf>
    <xf numFmtId="38" fontId="6" fillId="0" borderId="38" xfId="122" applyFont="1" applyFill="1" applyBorder="1" applyAlignment="1">
      <alignment horizontal="center" vertical="center" wrapText="1"/>
    </xf>
    <xf numFmtId="38" fontId="6" fillId="0" borderId="89" xfId="122" applyFont="1" applyFill="1" applyBorder="1" applyAlignment="1">
      <alignment horizontal="center" vertical="center" wrapText="1"/>
    </xf>
    <xf numFmtId="0" fontId="71" fillId="0" borderId="88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74" xfId="4" applyFont="1" applyFill="1" applyBorder="1" applyAlignment="1">
      <alignment horizontal="center" vertical="center"/>
    </xf>
    <xf numFmtId="0" fontId="7" fillId="0" borderId="97" xfId="4" applyFont="1" applyFill="1" applyBorder="1" applyAlignment="1">
      <alignment horizontal="center" vertical="center"/>
    </xf>
    <xf numFmtId="0" fontId="7" fillId="0" borderId="49" xfId="4" applyFont="1" applyFill="1" applyBorder="1" applyAlignment="1">
      <alignment horizontal="center" vertical="center"/>
    </xf>
    <xf numFmtId="0" fontId="7" fillId="0" borderId="98" xfId="4" applyFont="1" applyFill="1" applyBorder="1" applyAlignment="1">
      <alignment horizontal="center" vertical="center"/>
    </xf>
    <xf numFmtId="0" fontId="7" fillId="0" borderId="62" xfId="4" applyFont="1" applyFill="1" applyBorder="1" applyAlignment="1">
      <alignment horizontal="center" vertical="center"/>
    </xf>
    <xf numFmtId="0" fontId="7" fillId="0" borderId="131" xfId="4" applyFont="1" applyFill="1" applyBorder="1" applyAlignment="1">
      <alignment horizontal="center" vertical="center" wrapText="1"/>
    </xf>
    <xf numFmtId="0" fontId="7" fillId="0" borderId="24" xfId="4" applyFont="1" applyFill="1" applyBorder="1" applyAlignment="1">
      <alignment horizontal="center" vertical="center" wrapText="1"/>
    </xf>
    <xf numFmtId="0" fontId="7" fillId="0" borderId="68" xfId="4" applyFont="1" applyFill="1" applyBorder="1" applyAlignment="1">
      <alignment horizontal="center" vertical="center" wrapText="1"/>
    </xf>
    <xf numFmtId="0" fontId="7" fillId="0" borderId="154" xfId="4" applyFont="1" applyFill="1" applyBorder="1" applyAlignment="1">
      <alignment horizontal="center" vertical="center" wrapText="1"/>
    </xf>
    <xf numFmtId="0" fontId="7" fillId="0" borderId="40" xfId="4" applyFont="1" applyFill="1" applyBorder="1" applyAlignment="1">
      <alignment horizontal="center" vertical="center" wrapText="1"/>
    </xf>
    <xf numFmtId="0" fontId="7" fillId="0" borderId="155" xfId="4" applyFont="1" applyFill="1" applyBorder="1" applyAlignment="1">
      <alignment horizontal="center" vertical="center" wrapText="1"/>
    </xf>
    <xf numFmtId="0" fontId="7" fillId="5" borderId="69" xfId="4" applyFont="1" applyFill="1" applyBorder="1" applyAlignment="1">
      <alignment horizontal="center" wrapText="1"/>
    </xf>
    <xf numFmtId="0" fontId="7" fillId="5" borderId="70" xfId="4" applyFont="1" applyFill="1" applyBorder="1" applyAlignment="1">
      <alignment horizontal="center" wrapText="1"/>
    </xf>
    <xf numFmtId="0" fontId="7" fillId="5" borderId="74" xfId="4" applyFont="1" applyFill="1" applyBorder="1" applyAlignment="1">
      <alignment horizontal="center" wrapText="1"/>
    </xf>
    <xf numFmtId="0" fontId="7" fillId="0" borderId="72" xfId="4" applyFont="1" applyFill="1" applyBorder="1" applyAlignment="1">
      <alignment horizontal="center" vertical="center"/>
    </xf>
    <xf numFmtId="0" fontId="7" fillId="0" borderId="73" xfId="4" applyFont="1" applyFill="1" applyBorder="1" applyAlignment="1">
      <alignment horizontal="center" vertical="center"/>
    </xf>
    <xf numFmtId="0" fontId="7" fillId="0" borderId="156" xfId="4" applyFont="1" applyFill="1" applyBorder="1" applyAlignment="1">
      <alignment horizontal="center" vertical="center"/>
    </xf>
    <xf numFmtId="0" fontId="7" fillId="0" borderId="157" xfId="4" applyFont="1" applyFill="1" applyBorder="1" applyAlignment="1">
      <alignment horizontal="center" vertical="center"/>
    </xf>
    <xf numFmtId="0" fontId="7" fillId="0" borderId="30" xfId="4" applyFont="1" applyFill="1" applyBorder="1" applyAlignment="1">
      <alignment horizontal="center" vertical="center" wrapText="1"/>
    </xf>
    <xf numFmtId="0" fontId="7" fillId="0" borderId="36" xfId="4" applyFont="1" applyFill="1" applyBorder="1" applyAlignment="1">
      <alignment horizontal="center" vertical="center" wrapText="1"/>
    </xf>
    <xf numFmtId="0" fontId="7" fillId="0" borderId="23" xfId="4" applyFont="1" applyFill="1" applyBorder="1" applyAlignment="1">
      <alignment horizontal="center" vertical="center" wrapText="1"/>
    </xf>
    <xf numFmtId="0" fontId="7" fillId="0" borderId="38" xfId="4" applyFont="1" applyFill="1" applyBorder="1" applyAlignment="1">
      <alignment horizontal="center" vertical="center" wrapText="1"/>
    </xf>
    <xf numFmtId="0" fontId="7" fillId="0" borderId="31" xfId="4" applyFont="1" applyFill="1" applyBorder="1" applyAlignment="1">
      <alignment horizontal="center" vertical="center" wrapText="1"/>
    </xf>
    <xf numFmtId="0" fontId="7" fillId="0" borderId="42" xfId="4" applyFont="1" applyFill="1" applyBorder="1" applyAlignment="1">
      <alignment horizontal="center" vertical="center" wrapText="1"/>
    </xf>
    <xf numFmtId="0" fontId="7" fillId="0" borderId="69" xfId="4" applyFont="1" applyFill="1" applyBorder="1" applyAlignment="1">
      <alignment horizontal="center" vertical="center"/>
    </xf>
    <xf numFmtId="0" fontId="7" fillId="0" borderId="70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/>
    </xf>
    <xf numFmtId="176" fontId="7" fillId="0" borderId="74" xfId="4" applyNumberFormat="1" applyFont="1" applyFill="1" applyBorder="1" applyAlignment="1">
      <alignment horizontal="center" vertical="center"/>
    </xf>
    <xf numFmtId="176" fontId="7" fillId="0" borderId="69" xfId="4" applyNumberFormat="1" applyFont="1" applyFill="1" applyBorder="1" applyAlignment="1">
      <alignment horizontal="center" vertical="center"/>
    </xf>
    <xf numFmtId="176" fontId="7" fillId="0" borderId="70" xfId="4" applyNumberFormat="1" applyFont="1" applyFill="1" applyBorder="1" applyAlignment="1">
      <alignment horizontal="center" vertical="center"/>
    </xf>
    <xf numFmtId="176" fontId="7" fillId="0" borderId="53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/>
    </xf>
    <xf numFmtId="176" fontId="7" fillId="0" borderId="47" xfId="4" applyNumberFormat="1" applyFont="1" applyFill="1" applyBorder="1" applyAlignment="1">
      <alignment horizontal="center" vertical="center"/>
    </xf>
    <xf numFmtId="0" fontId="7" fillId="0" borderId="53" xfId="4" applyFont="1" applyFill="1" applyBorder="1" applyAlignment="1">
      <alignment horizontal="center" vertical="center"/>
    </xf>
    <xf numFmtId="177" fontId="7" fillId="0" borderId="78" xfId="4" applyNumberFormat="1" applyFont="1" applyFill="1" applyBorder="1" applyAlignment="1">
      <alignment horizontal="center" vertical="center"/>
    </xf>
    <xf numFmtId="177" fontId="7" fillId="0" borderId="79" xfId="4" applyNumberFormat="1" applyFont="1" applyFill="1" applyBorder="1" applyAlignment="1">
      <alignment horizontal="center" vertical="center"/>
    </xf>
    <xf numFmtId="177" fontId="7" fillId="0" borderId="53" xfId="4" applyNumberFormat="1" applyFont="1" applyFill="1" applyBorder="1" applyAlignment="1">
      <alignment horizontal="center" vertical="center"/>
    </xf>
    <xf numFmtId="177" fontId="7" fillId="0" borderId="47" xfId="4" applyNumberFormat="1" applyFont="1" applyFill="1" applyBorder="1" applyAlignment="1">
      <alignment horizontal="center" vertical="center"/>
    </xf>
    <xf numFmtId="0" fontId="7" fillId="0" borderId="158" xfId="4" applyFont="1" applyFill="1" applyBorder="1" applyAlignment="1">
      <alignment horizontal="center" vertical="center"/>
    </xf>
    <xf numFmtId="0" fontId="7" fillId="0" borderId="27" xfId="4" applyFont="1" applyFill="1" applyBorder="1" applyAlignment="1">
      <alignment horizontal="center" vertical="center"/>
    </xf>
    <xf numFmtId="176" fontId="7" fillId="0" borderId="49" xfId="4" applyNumberFormat="1" applyFont="1" applyFill="1" applyBorder="1" applyAlignment="1">
      <alignment horizontal="center" vertical="center"/>
    </xf>
    <xf numFmtId="176" fontId="7" fillId="0" borderId="62" xfId="4" applyNumberFormat="1" applyFont="1" applyFill="1" applyBorder="1" applyAlignment="1">
      <alignment horizontal="center" vertical="center"/>
    </xf>
    <xf numFmtId="176" fontId="7" fillId="0" borderId="27" xfId="4" applyNumberFormat="1" applyFont="1" applyFill="1" applyBorder="1" applyAlignment="1">
      <alignment horizontal="center" vertical="center"/>
    </xf>
    <xf numFmtId="177" fontId="7" fillId="0" borderId="74" xfId="4" applyNumberFormat="1" applyFont="1" applyFill="1" applyBorder="1" applyAlignment="1">
      <alignment horizontal="center" vertical="center"/>
    </xf>
    <xf numFmtId="177" fontId="7" fillId="0" borderId="70" xfId="4" applyNumberFormat="1" applyFont="1" applyFill="1" applyBorder="1" applyAlignment="1">
      <alignment horizontal="center" vertical="center"/>
    </xf>
    <xf numFmtId="177" fontId="7" fillId="0" borderId="49" xfId="4" applyNumberFormat="1" applyFont="1" applyFill="1" applyBorder="1" applyAlignment="1">
      <alignment horizontal="center" vertical="center"/>
    </xf>
    <xf numFmtId="177" fontId="7" fillId="0" borderId="27" xfId="4" applyNumberFormat="1" applyFont="1" applyFill="1" applyBorder="1" applyAlignment="1">
      <alignment horizontal="center" vertical="center"/>
    </xf>
    <xf numFmtId="0" fontId="7" fillId="0" borderId="71" xfId="4" applyFont="1" applyFill="1" applyBorder="1" applyAlignment="1">
      <alignment horizontal="center" vertical="center"/>
    </xf>
    <xf numFmtId="0" fontId="7" fillId="0" borderId="75" xfId="4" applyFont="1" applyFill="1" applyBorder="1" applyAlignment="1">
      <alignment horizontal="center" vertical="center"/>
    </xf>
    <xf numFmtId="0" fontId="7" fillId="0" borderId="65" xfId="4" applyFont="1" applyFill="1" applyBorder="1" applyAlignment="1">
      <alignment horizontal="center" vertical="center"/>
    </xf>
    <xf numFmtId="0" fontId="7" fillId="0" borderId="66" xfId="4" applyFont="1" applyFill="1" applyBorder="1" applyAlignment="1">
      <alignment horizontal="center" vertical="center"/>
    </xf>
    <xf numFmtId="0" fontId="7" fillId="5" borderId="0" xfId="4" applyFont="1" applyFill="1" applyBorder="1" applyAlignment="1">
      <alignment horizontal="center" wrapText="1"/>
    </xf>
    <xf numFmtId="0" fontId="7" fillId="5" borderId="79" xfId="4" applyFont="1" applyFill="1" applyBorder="1" applyAlignment="1">
      <alignment horizontal="center" wrapText="1"/>
    </xf>
    <xf numFmtId="177" fontId="7" fillId="0" borderId="59" xfId="4" applyNumberFormat="1" applyFont="1" applyFill="1" applyBorder="1" applyAlignment="1">
      <alignment horizontal="center" vertical="center"/>
    </xf>
    <xf numFmtId="177" fontId="7" fillId="0" borderId="60" xfId="4" applyNumberFormat="1" applyFont="1" applyFill="1" applyBorder="1" applyAlignment="1">
      <alignment horizontal="center" vertical="center"/>
    </xf>
    <xf numFmtId="0" fontId="7" fillId="0" borderId="59" xfId="4" applyFont="1" applyFill="1" applyBorder="1" applyAlignment="1">
      <alignment horizontal="center" vertical="center"/>
    </xf>
    <xf numFmtId="0" fontId="7" fillId="0" borderId="153" xfId="4" applyFont="1" applyFill="1" applyBorder="1" applyAlignment="1">
      <alignment horizontal="center" vertical="center"/>
    </xf>
    <xf numFmtId="0" fontId="7" fillId="0" borderId="50" xfId="4" applyFont="1" applyFill="1" applyBorder="1" applyAlignment="1">
      <alignment horizontal="center" vertical="center" wrapText="1"/>
    </xf>
    <xf numFmtId="0" fontId="7" fillId="0" borderId="26" xfId="4" applyFont="1" applyFill="1" applyBorder="1" applyAlignment="1">
      <alignment horizontal="center" vertical="center" wrapText="1"/>
    </xf>
    <xf numFmtId="0" fontId="7" fillId="0" borderId="61" xfId="4" applyFont="1" applyFill="1" applyBorder="1" applyAlignment="1">
      <alignment horizontal="center" vertical="center"/>
    </xf>
    <xf numFmtId="0" fontId="7" fillId="0" borderId="54" xfId="4" applyFont="1" applyFill="1" applyBorder="1" applyAlignment="1">
      <alignment horizontal="center" vertical="center"/>
    </xf>
    <xf numFmtId="0" fontId="7" fillId="0" borderId="60" xfId="4" applyFont="1" applyFill="1" applyBorder="1" applyAlignment="1">
      <alignment horizontal="center" vertical="center"/>
    </xf>
    <xf numFmtId="0" fontId="7" fillId="0" borderId="67" xfId="4" applyFont="1" applyFill="1" applyBorder="1" applyAlignment="1">
      <alignment horizontal="center" vertical="center"/>
    </xf>
    <xf numFmtId="176" fontId="7" fillId="0" borderId="59" xfId="4" applyNumberFormat="1" applyFont="1" applyFill="1" applyBorder="1" applyAlignment="1">
      <alignment horizontal="center" vertical="center"/>
    </xf>
    <xf numFmtId="176" fontId="7" fillId="0" borderId="54" xfId="4" applyNumberFormat="1" applyFont="1" applyFill="1" applyBorder="1" applyAlignment="1">
      <alignment horizontal="center" vertical="center"/>
    </xf>
    <xf numFmtId="176" fontId="7" fillId="0" borderId="60" xfId="4" applyNumberFormat="1" applyFont="1" applyFill="1" applyBorder="1" applyAlignment="1">
      <alignment horizontal="center" vertical="center"/>
    </xf>
    <xf numFmtId="0" fontId="7" fillId="0" borderId="152" xfId="4" applyFont="1" applyFill="1" applyBorder="1" applyAlignment="1">
      <alignment horizontal="center" vertical="center" wrapText="1"/>
    </xf>
    <xf numFmtId="0" fontId="7" fillId="0" borderId="54" xfId="4" applyFont="1" applyFill="1" applyBorder="1" applyAlignment="1">
      <alignment horizontal="center" vertical="center" wrapText="1"/>
    </xf>
    <xf numFmtId="0" fontId="7" fillId="0" borderId="55" xfId="4" applyFont="1" applyFill="1" applyBorder="1" applyAlignment="1">
      <alignment horizontal="center" vertical="center" wrapText="1"/>
    </xf>
    <xf numFmtId="0" fontId="7" fillId="0" borderId="84" xfId="4" applyFont="1" applyFill="1" applyBorder="1" applyAlignment="1">
      <alignment horizontal="center" vertical="center" wrapText="1"/>
    </xf>
    <xf numFmtId="0" fontId="7" fillId="0" borderId="62" xfId="4" applyFont="1" applyFill="1" applyBorder="1" applyAlignment="1">
      <alignment horizontal="center" vertical="center" wrapText="1"/>
    </xf>
    <xf numFmtId="0" fontId="7" fillId="0" borderId="63" xfId="4" applyFont="1" applyFill="1" applyBorder="1" applyAlignment="1">
      <alignment horizontal="center" vertical="center" wrapText="1"/>
    </xf>
    <xf numFmtId="0" fontId="38" fillId="0" borderId="56" xfId="4" applyFont="1" applyFill="1" applyBorder="1" applyAlignment="1">
      <alignment horizontal="center" vertical="center"/>
    </xf>
    <xf numFmtId="0" fontId="38" fillId="0" borderId="57" xfId="4" applyFont="1" applyFill="1" applyBorder="1" applyAlignment="1">
      <alignment horizontal="center" vertical="center"/>
    </xf>
    <xf numFmtId="0" fontId="38" fillId="0" borderId="58" xfId="4" applyFont="1" applyFill="1" applyBorder="1" applyAlignment="1">
      <alignment horizontal="center" vertical="center"/>
    </xf>
    <xf numFmtId="0" fontId="38" fillId="0" borderId="64" xfId="4" applyFont="1" applyFill="1" applyBorder="1" applyAlignment="1">
      <alignment horizontal="center" vertical="center"/>
    </xf>
    <xf numFmtId="0" fontId="38" fillId="0" borderId="65" xfId="4" applyFont="1" applyFill="1" applyBorder="1" applyAlignment="1">
      <alignment horizontal="center" vertical="center"/>
    </xf>
    <xf numFmtId="0" fontId="38" fillId="0" borderId="66" xfId="4" applyFont="1" applyFill="1" applyBorder="1" applyAlignment="1">
      <alignment horizontal="center" vertical="center"/>
    </xf>
    <xf numFmtId="0" fontId="7" fillId="5" borderId="54" xfId="4" applyFont="1" applyFill="1" applyBorder="1" applyAlignment="1">
      <alignment horizontal="center" wrapText="1"/>
    </xf>
    <xf numFmtId="0" fontId="7" fillId="5" borderId="60" xfId="4" applyFont="1" applyFill="1" applyBorder="1" applyAlignment="1">
      <alignment horizontal="center" wrapText="1"/>
    </xf>
    <xf numFmtId="0" fontId="7" fillId="0" borderId="21" xfId="4" applyFont="1" applyFill="1" applyBorder="1" applyAlignment="1">
      <alignment horizontal="center" vertical="center" wrapText="1"/>
    </xf>
    <xf numFmtId="0" fontId="7" fillId="0" borderId="147" xfId="4" applyFont="1" applyFill="1" applyBorder="1" applyAlignment="1">
      <alignment horizontal="center" vertical="center" wrapText="1"/>
    </xf>
    <xf numFmtId="0" fontId="7" fillId="0" borderId="143" xfId="4" applyFont="1" applyFill="1" applyBorder="1" applyAlignment="1">
      <alignment horizontal="center" vertical="center" wrapText="1"/>
    </xf>
    <xf numFmtId="0" fontId="7" fillId="0" borderId="146" xfId="4" applyFont="1" applyFill="1" applyBorder="1" applyAlignment="1">
      <alignment horizontal="center" vertical="center" wrapText="1"/>
    </xf>
    <xf numFmtId="0" fontId="7" fillId="0" borderId="151" xfId="4" applyFont="1" applyFill="1" applyBorder="1" applyAlignment="1">
      <alignment horizontal="center" vertical="center" wrapText="1"/>
    </xf>
    <xf numFmtId="0" fontId="7" fillId="0" borderId="142" xfId="4" applyFont="1" applyFill="1" applyBorder="1" applyAlignment="1">
      <alignment horizontal="center" vertical="center"/>
    </xf>
    <xf numFmtId="0" fontId="7" fillId="0" borderId="143" xfId="4" applyFont="1" applyFill="1" applyBorder="1" applyAlignment="1">
      <alignment horizontal="center" vertical="center"/>
    </xf>
    <xf numFmtId="0" fontId="7" fillId="0" borderId="144" xfId="4" applyFont="1" applyFill="1" applyBorder="1" applyAlignment="1">
      <alignment horizontal="center" vertical="center"/>
    </xf>
    <xf numFmtId="0" fontId="7" fillId="0" borderId="145" xfId="4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6" fillId="0" borderId="74" xfId="0" applyFont="1" applyFill="1" applyBorder="1" applyAlignment="1">
      <alignment horizontal="center" vertical="top" textRotation="255" shrinkToFit="1"/>
    </xf>
    <xf numFmtId="0" fontId="16" fillId="0" borderId="70" xfId="0" applyFont="1" applyFill="1" applyBorder="1" applyAlignment="1">
      <alignment horizontal="center" vertical="top" textRotation="255" shrinkToFit="1"/>
    </xf>
    <xf numFmtId="0" fontId="16" fillId="0" borderId="78" xfId="0" applyFont="1" applyFill="1" applyBorder="1" applyAlignment="1">
      <alignment horizontal="center" vertical="top" textRotation="255" shrinkToFit="1"/>
    </xf>
    <xf numFmtId="0" fontId="16" fillId="0" borderId="79" xfId="0" applyFont="1" applyFill="1" applyBorder="1" applyAlignment="1">
      <alignment horizontal="center" vertical="top" textRotation="255" shrinkToFit="1"/>
    </xf>
    <xf numFmtId="0" fontId="16" fillId="0" borderId="49" xfId="0" applyFont="1" applyFill="1" applyBorder="1" applyAlignment="1">
      <alignment horizontal="center" vertical="top" textRotation="255" shrinkToFit="1"/>
    </xf>
    <xf numFmtId="0" fontId="16" fillId="0" borderId="27" xfId="0" applyFont="1" applyFill="1" applyBorder="1" applyAlignment="1">
      <alignment horizontal="center" vertical="top" textRotation="255" shrinkToFit="1"/>
    </xf>
    <xf numFmtId="0" fontId="17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shrinkToFit="1"/>
    </xf>
    <xf numFmtId="49" fontId="34" fillId="0" borderId="69" xfId="0" applyNumberFormat="1" applyFont="1" applyFill="1" applyBorder="1" applyAlignment="1">
      <alignment horizontal="center" vertical="center" shrinkToFit="1"/>
    </xf>
    <xf numFmtId="56" fontId="17" fillId="0" borderId="0" xfId="0" applyNumberFormat="1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 shrinkToFit="1"/>
    </xf>
    <xf numFmtId="0" fontId="17" fillId="0" borderId="78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4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22" fillId="0" borderId="0" xfId="0" applyFont="1" applyFill="1" applyAlignment="1">
      <alignment horizontal="center" vertical="center"/>
    </xf>
    <xf numFmtId="0" fontId="6" fillId="6" borderId="74" xfId="1" applyFont="1" applyFill="1" applyBorder="1" applyAlignment="1">
      <alignment horizontal="center" vertical="center"/>
    </xf>
    <xf numFmtId="0" fontId="6" fillId="6" borderId="69" xfId="1" applyFont="1" applyFill="1" applyBorder="1" applyAlignment="1">
      <alignment horizontal="center" vertical="center"/>
    </xf>
    <xf numFmtId="0" fontId="6" fillId="6" borderId="80" xfId="1" applyFont="1" applyFill="1" applyBorder="1" applyAlignment="1">
      <alignment horizontal="center" vertical="center"/>
    </xf>
    <xf numFmtId="0" fontId="6" fillId="6" borderId="132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6" fillId="6" borderId="82" xfId="1" applyFont="1" applyFill="1" applyBorder="1" applyAlignment="1">
      <alignment horizontal="center" vertical="center"/>
    </xf>
    <xf numFmtId="0" fontId="6" fillId="11" borderId="96" xfId="1" applyFont="1" applyFill="1" applyBorder="1" applyAlignment="1">
      <alignment horizontal="center" vertical="center" wrapText="1"/>
    </xf>
    <xf numFmtId="0" fontId="6" fillId="11" borderId="22" xfId="1" applyFont="1" applyFill="1" applyBorder="1" applyAlignment="1">
      <alignment horizontal="center" vertical="center"/>
    </xf>
    <xf numFmtId="0" fontId="6" fillId="11" borderId="49" xfId="1" applyFont="1" applyFill="1" applyBorder="1" applyAlignment="1">
      <alignment horizontal="center" vertical="center"/>
    </xf>
    <xf numFmtId="0" fontId="6" fillId="11" borderId="77" xfId="1" applyFont="1" applyFill="1" applyBorder="1" applyAlignment="1">
      <alignment horizontal="center" vertical="center"/>
    </xf>
    <xf numFmtId="0" fontId="6" fillId="11" borderId="87" xfId="1" applyFont="1" applyFill="1" applyBorder="1" applyAlignment="1">
      <alignment horizontal="center" vertical="center"/>
    </xf>
    <xf numFmtId="0" fontId="6" fillId="11" borderId="23" xfId="1" applyFont="1" applyFill="1" applyBorder="1" applyAlignment="1">
      <alignment horizontal="center" vertical="center"/>
    </xf>
    <xf numFmtId="0" fontId="6" fillId="11" borderId="46" xfId="1" applyFont="1" applyFill="1" applyBorder="1" applyAlignment="1">
      <alignment horizontal="center" vertical="center"/>
    </xf>
    <xf numFmtId="0" fontId="6" fillId="11" borderId="31" xfId="1" applyFont="1" applyFill="1" applyBorder="1" applyAlignment="1">
      <alignment horizontal="center" vertical="center"/>
    </xf>
    <xf numFmtId="0" fontId="6" fillId="6" borderId="70" xfId="1" applyFont="1" applyFill="1" applyBorder="1" applyAlignment="1">
      <alignment horizontal="center" vertical="center"/>
    </xf>
    <xf numFmtId="0" fontId="6" fillId="6" borderId="165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77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 shrinkToFit="1"/>
    </xf>
    <xf numFmtId="0" fontId="7" fillId="0" borderId="22" xfId="3" applyFont="1" applyFill="1" applyBorder="1" applyAlignment="1">
      <alignment horizontal="center" vertical="center" shrinkToFit="1"/>
    </xf>
    <xf numFmtId="0" fontId="7" fillId="0" borderId="25" xfId="3" applyFont="1" applyFill="1" applyBorder="1" applyAlignment="1">
      <alignment horizontal="center" vertical="center" shrinkToFit="1"/>
    </xf>
    <xf numFmtId="0" fontId="7" fillId="0" borderId="23" xfId="3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wrapText="1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23" xfId="1" applyFont="1" applyFill="1" applyBorder="1" applyAlignment="1">
      <alignment horizontal="center" vertical="center" shrinkToFit="1"/>
    </xf>
    <xf numFmtId="56" fontId="7" fillId="0" borderId="78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79" xfId="1" applyFont="1" applyFill="1" applyBorder="1" applyAlignment="1">
      <alignment horizontal="center" vertical="center" wrapText="1"/>
    </xf>
    <xf numFmtId="0" fontId="7" fillId="0" borderId="78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62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6" fillId="6" borderId="74" xfId="1" applyFont="1" applyFill="1" applyBorder="1" applyAlignment="1">
      <alignment horizontal="center" vertical="center" shrinkToFit="1"/>
    </xf>
    <xf numFmtId="0" fontId="6" fillId="6" borderId="69" xfId="1" applyFont="1" applyFill="1" applyBorder="1" applyAlignment="1">
      <alignment horizontal="center" vertical="center" shrinkToFit="1"/>
    </xf>
    <xf numFmtId="0" fontId="6" fillId="6" borderId="70" xfId="1" applyFont="1" applyFill="1" applyBorder="1" applyAlignment="1">
      <alignment horizontal="center" vertical="center" shrinkToFit="1"/>
    </xf>
    <xf numFmtId="0" fontId="6" fillId="6" borderId="132" xfId="1" applyFont="1" applyFill="1" applyBorder="1" applyAlignment="1">
      <alignment horizontal="center" vertical="center" shrinkToFit="1"/>
    </xf>
    <xf numFmtId="0" fontId="6" fillId="6" borderId="12" xfId="1" applyFont="1" applyFill="1" applyBorder="1" applyAlignment="1">
      <alignment horizontal="center" vertical="center" shrinkToFit="1"/>
    </xf>
    <xf numFmtId="0" fontId="6" fillId="6" borderId="165" xfId="1" applyFont="1" applyFill="1" applyBorder="1" applyAlignment="1">
      <alignment horizontal="center" vertical="center" shrinkToFit="1"/>
    </xf>
    <xf numFmtId="0" fontId="7" fillId="11" borderId="22" xfId="1" applyFont="1" applyFill="1" applyBorder="1" applyAlignment="1">
      <alignment horizontal="center" vertical="center" wrapText="1"/>
    </xf>
    <xf numFmtId="0" fontId="7" fillId="11" borderId="22" xfId="1" applyFont="1" applyFill="1" applyBorder="1" applyAlignment="1">
      <alignment horizontal="center" vertical="center"/>
    </xf>
    <xf numFmtId="0" fontId="7" fillId="11" borderId="33" xfId="1" applyFont="1" applyFill="1" applyBorder="1" applyAlignment="1">
      <alignment horizontal="center" vertical="center"/>
    </xf>
    <xf numFmtId="0" fontId="7" fillId="11" borderId="23" xfId="1" applyFont="1" applyFill="1" applyBorder="1" applyAlignment="1">
      <alignment horizontal="center" vertical="center"/>
    </xf>
    <xf numFmtId="0" fontId="7" fillId="11" borderId="52" xfId="1" applyFont="1" applyFill="1" applyBorder="1" applyAlignment="1">
      <alignment horizontal="center" vertical="center"/>
    </xf>
    <xf numFmtId="0" fontId="7" fillId="11" borderId="23" xfId="1" applyFont="1" applyFill="1" applyBorder="1" applyAlignment="1">
      <alignment horizontal="center" vertical="center" wrapText="1"/>
    </xf>
    <xf numFmtId="49" fontId="7" fillId="0" borderId="27" xfId="3" applyNumberFormat="1" applyFont="1" applyFill="1" applyBorder="1" applyAlignment="1">
      <alignment horizontal="center" vertical="center" shrinkToFit="1"/>
    </xf>
    <xf numFmtId="49" fontId="7" fillId="0" borderId="22" xfId="3" applyNumberFormat="1" applyFont="1" applyFill="1" applyBorder="1" applyAlignment="1">
      <alignment horizontal="center" vertical="center" shrinkToFit="1"/>
    </xf>
    <xf numFmtId="49" fontId="7" fillId="0" borderId="25" xfId="3" applyNumberFormat="1" applyFont="1" applyFill="1" applyBorder="1" applyAlignment="1">
      <alignment horizontal="center" vertical="center" shrinkToFit="1"/>
    </xf>
    <xf numFmtId="49" fontId="7" fillId="0" borderId="23" xfId="3" applyNumberFormat="1" applyFont="1" applyFill="1" applyBorder="1" applyAlignment="1">
      <alignment horizontal="center" vertical="center" shrinkToFit="1"/>
    </xf>
    <xf numFmtId="0" fontId="7" fillId="0" borderId="74" xfId="1" applyFont="1" applyFill="1" applyBorder="1" applyAlignment="1">
      <alignment horizontal="center" vertical="center" wrapText="1" shrinkToFit="1"/>
    </xf>
    <xf numFmtId="0" fontId="7" fillId="0" borderId="69" xfId="1" applyFont="1" applyFill="1" applyBorder="1" applyAlignment="1">
      <alignment horizontal="center" vertical="center" wrapText="1" shrinkToFit="1"/>
    </xf>
    <xf numFmtId="0" fontId="7" fillId="0" borderId="70" xfId="1" applyFont="1" applyFill="1" applyBorder="1" applyAlignment="1">
      <alignment horizontal="center" vertical="center" wrapText="1" shrinkToFit="1"/>
    </xf>
    <xf numFmtId="0" fontId="7" fillId="0" borderId="78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wrapText="1" shrinkToFit="1"/>
    </xf>
    <xf numFmtId="0" fontId="7" fillId="0" borderId="79" xfId="1" applyFont="1" applyFill="1" applyBorder="1" applyAlignment="1">
      <alignment horizontal="center" vertical="center" wrapText="1" shrinkToFit="1"/>
    </xf>
    <xf numFmtId="0" fontId="7" fillId="0" borderId="49" xfId="1" applyFont="1" applyFill="1" applyBorder="1" applyAlignment="1">
      <alignment horizontal="center" vertical="center" wrapText="1" shrinkToFit="1"/>
    </xf>
    <xf numFmtId="0" fontId="7" fillId="0" borderId="62" xfId="1" applyFont="1" applyFill="1" applyBorder="1" applyAlignment="1">
      <alignment horizontal="center" vertical="center" wrapText="1" shrinkToFit="1"/>
    </xf>
    <xf numFmtId="0" fontId="7" fillId="0" borderId="27" xfId="1" applyFont="1" applyFill="1" applyBorder="1" applyAlignment="1">
      <alignment horizontal="center" vertical="center" wrapText="1" shrinkToFit="1"/>
    </xf>
    <xf numFmtId="56" fontId="7" fillId="0" borderId="22" xfId="1" applyNumberFormat="1" applyFont="1" applyFill="1" applyBorder="1" applyAlignment="1">
      <alignment horizontal="center" vertical="center" wrapText="1"/>
    </xf>
    <xf numFmtId="0" fontId="7" fillId="0" borderId="74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7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11" borderId="27" xfId="3" applyFont="1" applyFill="1" applyBorder="1" applyAlignment="1">
      <alignment horizontal="center" vertical="center" shrinkToFit="1"/>
    </xf>
    <xf numFmtId="0" fontId="7" fillId="11" borderId="22" xfId="3" applyFont="1" applyFill="1" applyBorder="1" applyAlignment="1">
      <alignment horizontal="center" vertical="center" shrinkToFit="1"/>
    </xf>
    <xf numFmtId="0" fontId="7" fillId="11" borderId="25" xfId="3" applyFont="1" applyFill="1" applyBorder="1" applyAlignment="1">
      <alignment horizontal="center" vertical="center" shrinkToFit="1"/>
    </xf>
    <xf numFmtId="0" fontId="7" fillId="11" borderId="23" xfId="3" applyFont="1" applyFill="1" applyBorder="1" applyAlignment="1">
      <alignment horizontal="center" vertical="center" shrinkToFit="1"/>
    </xf>
    <xf numFmtId="0" fontId="7" fillId="11" borderId="22" xfId="1" applyFont="1" applyFill="1" applyBorder="1" applyAlignment="1">
      <alignment horizontal="center" vertical="center" wrapText="1" shrinkToFit="1"/>
    </xf>
    <xf numFmtId="0" fontId="7" fillId="11" borderId="22" xfId="1" applyFont="1" applyFill="1" applyBorder="1" applyAlignment="1">
      <alignment horizontal="center" vertical="center" shrinkToFit="1"/>
    </xf>
    <xf numFmtId="0" fontId="7" fillId="11" borderId="23" xfId="1" applyFont="1" applyFill="1" applyBorder="1" applyAlignment="1">
      <alignment horizontal="center" vertical="center" shrinkToFit="1"/>
    </xf>
    <xf numFmtId="56" fontId="7" fillId="11" borderId="78" xfId="1" applyNumberFormat="1" applyFont="1" applyFill="1" applyBorder="1" applyAlignment="1">
      <alignment horizontal="center" vertical="center" wrapText="1"/>
    </xf>
    <xf numFmtId="0" fontId="7" fillId="11" borderId="0" xfId="1" applyFont="1" applyFill="1" applyBorder="1" applyAlignment="1">
      <alignment horizontal="center" vertical="center" wrapText="1"/>
    </xf>
    <xf numFmtId="0" fontId="7" fillId="11" borderId="79" xfId="1" applyFont="1" applyFill="1" applyBorder="1" applyAlignment="1">
      <alignment horizontal="center" vertical="center" wrapText="1"/>
    </xf>
    <xf numFmtId="0" fontId="7" fillId="11" borderId="78" xfId="1" applyFont="1" applyFill="1" applyBorder="1" applyAlignment="1">
      <alignment horizontal="center" vertical="center" wrapText="1"/>
    </xf>
    <xf numFmtId="0" fontId="7" fillId="11" borderId="49" xfId="1" applyFont="1" applyFill="1" applyBorder="1" applyAlignment="1">
      <alignment horizontal="center" vertical="center" wrapText="1"/>
    </xf>
    <xf numFmtId="0" fontId="7" fillId="11" borderId="62" xfId="1" applyFont="1" applyFill="1" applyBorder="1" applyAlignment="1">
      <alignment horizontal="center" vertical="center" wrapText="1"/>
    </xf>
    <xf numFmtId="0" fontId="7" fillId="11" borderId="27" xfId="1" applyFont="1" applyFill="1" applyBorder="1" applyAlignment="1">
      <alignment horizontal="center" vertical="center" wrapText="1"/>
    </xf>
    <xf numFmtId="0" fontId="10" fillId="11" borderId="78" xfId="1" applyFont="1" applyFill="1" applyBorder="1" applyAlignment="1">
      <alignment horizontal="center" vertical="center" wrapText="1"/>
    </xf>
    <xf numFmtId="0" fontId="10" fillId="11" borderId="0" xfId="1" applyFont="1" applyFill="1" applyBorder="1" applyAlignment="1">
      <alignment horizontal="center" vertical="center" wrapText="1"/>
    </xf>
    <xf numFmtId="0" fontId="10" fillId="11" borderId="79" xfId="1" applyFont="1" applyFill="1" applyBorder="1" applyAlignment="1">
      <alignment horizontal="center" vertical="center" wrapText="1"/>
    </xf>
    <xf numFmtId="0" fontId="10" fillId="11" borderId="95" xfId="1" applyFont="1" applyFill="1" applyBorder="1" applyAlignment="1">
      <alignment horizontal="center" vertical="center" wrapText="1"/>
    </xf>
    <xf numFmtId="0" fontId="10" fillId="11" borderId="23" xfId="1" applyFont="1" applyFill="1" applyBorder="1" applyAlignment="1">
      <alignment horizontal="center" vertical="center" wrapText="1"/>
    </xf>
    <xf numFmtId="0" fontId="10" fillId="11" borderId="74" xfId="1" applyFont="1" applyFill="1" applyBorder="1" applyAlignment="1">
      <alignment horizontal="center" vertical="center" wrapText="1"/>
    </xf>
    <xf numFmtId="0" fontId="10" fillId="11" borderId="69" xfId="1" applyFont="1" applyFill="1" applyBorder="1" applyAlignment="1">
      <alignment horizontal="center" vertical="center" wrapText="1"/>
    </xf>
    <xf numFmtId="0" fontId="10" fillId="11" borderId="97" xfId="1" applyFont="1" applyFill="1" applyBorder="1" applyAlignment="1">
      <alignment horizontal="center" vertical="center" wrapText="1"/>
    </xf>
    <xf numFmtId="0" fontId="10" fillId="0" borderId="74" xfId="1" applyFont="1" applyFill="1" applyBorder="1" applyAlignment="1">
      <alignment horizontal="center" vertical="center" wrapText="1"/>
    </xf>
    <xf numFmtId="0" fontId="10" fillId="0" borderId="69" xfId="1" applyFont="1" applyFill="1" applyBorder="1" applyAlignment="1">
      <alignment horizontal="center" vertical="center" wrapText="1"/>
    </xf>
    <xf numFmtId="0" fontId="10" fillId="0" borderId="70" xfId="1" applyFont="1" applyFill="1" applyBorder="1" applyAlignment="1">
      <alignment horizontal="center" vertical="center" wrapText="1"/>
    </xf>
    <xf numFmtId="0" fontId="10" fillId="0" borderId="78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79" xfId="1" applyFont="1" applyFill="1" applyBorder="1" applyAlignment="1">
      <alignment horizontal="center" vertical="center" wrapText="1"/>
    </xf>
    <xf numFmtId="0" fontId="10" fillId="0" borderId="49" xfId="1" applyFont="1" applyFill="1" applyBorder="1" applyAlignment="1">
      <alignment horizontal="center" vertical="center" wrapText="1"/>
    </xf>
    <xf numFmtId="0" fontId="10" fillId="0" borderId="62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 shrinkToFit="1"/>
    </xf>
    <xf numFmtId="56" fontId="18" fillId="0" borderId="23" xfId="1" applyNumberFormat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/>
    </xf>
    <xf numFmtId="56" fontId="7" fillId="0" borderId="22" xfId="1" quotePrefix="1" applyNumberFormat="1" applyFont="1" applyFill="1" applyBorder="1" applyAlignment="1">
      <alignment horizontal="center" vertical="center" wrapText="1"/>
    </xf>
    <xf numFmtId="0" fontId="6" fillId="11" borderId="99" xfId="1" applyFont="1" applyFill="1" applyBorder="1" applyAlignment="1">
      <alignment horizontal="center" vertical="center" wrapText="1"/>
    </xf>
    <xf numFmtId="0" fontId="6" fillId="11" borderId="69" xfId="1" applyFont="1" applyFill="1" applyBorder="1" applyAlignment="1">
      <alignment horizontal="center" vertical="center" wrapText="1"/>
    </xf>
    <xf numFmtId="0" fontId="6" fillId="11" borderId="80" xfId="1" applyFont="1" applyFill="1" applyBorder="1" applyAlignment="1">
      <alignment horizontal="center" vertical="center" wrapText="1"/>
    </xf>
    <xf numFmtId="0" fontId="6" fillId="11" borderId="93" xfId="1" applyFont="1" applyFill="1" applyBorder="1" applyAlignment="1">
      <alignment horizontal="center" vertical="center" wrapText="1"/>
    </xf>
    <xf numFmtId="0" fontId="6" fillId="11" borderId="0" xfId="1" applyFont="1" applyFill="1" applyBorder="1" applyAlignment="1">
      <alignment horizontal="center" vertical="center" wrapText="1"/>
    </xf>
    <xf numFmtId="0" fontId="6" fillId="11" borderId="94" xfId="1" applyFont="1" applyFill="1" applyBorder="1" applyAlignment="1">
      <alignment horizontal="center" vertical="center" wrapText="1"/>
    </xf>
    <xf numFmtId="0" fontId="6" fillId="11" borderId="84" xfId="1" applyFont="1" applyFill="1" applyBorder="1" applyAlignment="1">
      <alignment horizontal="center" vertical="center" wrapText="1"/>
    </xf>
    <xf numFmtId="0" fontId="6" fillId="11" borderId="62" xfId="1" applyFont="1" applyFill="1" applyBorder="1" applyAlignment="1">
      <alignment horizontal="center" vertical="center" wrapText="1"/>
    </xf>
    <xf numFmtId="0" fontId="6" fillId="11" borderId="63" xfId="1" applyFont="1" applyFill="1" applyBorder="1" applyAlignment="1">
      <alignment horizontal="center" vertical="center" wrapText="1"/>
    </xf>
    <xf numFmtId="49" fontId="7" fillId="11" borderId="30" xfId="3" applyNumberFormat="1" applyFont="1" applyFill="1" applyBorder="1" applyAlignment="1">
      <alignment horizontal="center" vertical="center" shrinkToFit="1"/>
    </xf>
    <xf numFmtId="49" fontId="7" fillId="11" borderId="23" xfId="3" applyNumberFormat="1" applyFont="1" applyFill="1" applyBorder="1" applyAlignment="1">
      <alignment horizontal="center" vertical="center" shrinkToFit="1"/>
    </xf>
    <xf numFmtId="56" fontId="7" fillId="11" borderId="23" xfId="1" applyNumberFormat="1" applyFont="1" applyFill="1" applyBorder="1" applyAlignment="1">
      <alignment horizontal="center" vertical="center"/>
    </xf>
    <xf numFmtId="0" fontId="10" fillId="11" borderId="70" xfId="1" applyFont="1" applyFill="1" applyBorder="1" applyAlignment="1">
      <alignment horizontal="center" vertical="center" wrapText="1"/>
    </xf>
    <xf numFmtId="0" fontId="10" fillId="11" borderId="49" xfId="1" applyFont="1" applyFill="1" applyBorder="1" applyAlignment="1">
      <alignment horizontal="center" vertical="center" wrapText="1"/>
    </xf>
    <xf numFmtId="0" fontId="10" fillId="11" borderId="62" xfId="1" applyFont="1" applyFill="1" applyBorder="1" applyAlignment="1">
      <alignment horizontal="center" vertical="center" wrapText="1"/>
    </xf>
    <xf numFmtId="0" fontId="10" fillId="11" borderId="27" xfId="1" applyFont="1" applyFill="1" applyBorder="1" applyAlignment="1">
      <alignment horizontal="center" vertical="center" wrapText="1"/>
    </xf>
    <xf numFmtId="49" fontId="7" fillId="11" borderId="76" xfId="3" applyNumberFormat="1" applyFont="1" applyFill="1" applyBorder="1" applyAlignment="1">
      <alignment horizontal="center" vertical="center" shrinkToFit="1"/>
    </xf>
    <xf numFmtId="49" fontId="7" fillId="11" borderId="22" xfId="3" applyNumberFormat="1" applyFont="1" applyFill="1" applyBorder="1" applyAlignment="1">
      <alignment horizontal="center" vertical="center" shrinkToFit="1"/>
    </xf>
    <xf numFmtId="49" fontId="7" fillId="11" borderId="48" xfId="3" applyNumberFormat="1" applyFont="1" applyFill="1" applyBorder="1" applyAlignment="1">
      <alignment horizontal="center" vertical="center" shrinkToFit="1"/>
    </xf>
    <xf numFmtId="49" fontId="7" fillId="11" borderId="32" xfId="3" applyNumberFormat="1" applyFont="1" applyFill="1" applyBorder="1" applyAlignment="1">
      <alignment horizontal="center" vertical="center" shrinkToFit="1"/>
    </xf>
    <xf numFmtId="0" fontId="7" fillId="11" borderId="32" xfId="1" applyFont="1" applyFill="1" applyBorder="1" applyAlignment="1">
      <alignment horizontal="center" vertical="center"/>
    </xf>
    <xf numFmtId="56" fontId="7" fillId="11" borderId="22" xfId="1" applyNumberFormat="1" applyFont="1" applyFill="1" applyBorder="1" applyAlignment="1">
      <alignment horizontal="center" vertical="center" wrapText="1"/>
    </xf>
    <xf numFmtId="0" fontId="10" fillId="11" borderId="32" xfId="1" applyFont="1" applyFill="1" applyBorder="1" applyAlignment="1">
      <alignment horizontal="center" vertical="center" wrapText="1"/>
    </xf>
    <xf numFmtId="0" fontId="10" fillId="11" borderId="22" xfId="1" applyFont="1" applyFill="1" applyBorder="1" applyAlignment="1">
      <alignment horizontal="center" vertical="center"/>
    </xf>
    <xf numFmtId="0" fontId="10" fillId="11" borderId="23" xfId="1" applyFont="1" applyFill="1" applyBorder="1" applyAlignment="1">
      <alignment horizontal="center" vertical="center"/>
    </xf>
    <xf numFmtId="0" fontId="10" fillId="11" borderId="52" xfId="1" applyFont="1" applyFill="1" applyBorder="1" applyAlignment="1">
      <alignment horizontal="center" vertical="center" wrapText="1"/>
    </xf>
    <xf numFmtId="0" fontId="37" fillId="0" borderId="1" xfId="7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85" xfId="0" applyFont="1" applyBorder="1" applyAlignment="1">
      <alignment horizontal="center" vertical="center"/>
    </xf>
    <xf numFmtId="0" fontId="51" fillId="0" borderId="86" xfId="0" applyFont="1" applyBorder="1" applyAlignment="1">
      <alignment horizontal="center" vertical="center"/>
    </xf>
    <xf numFmtId="0" fontId="52" fillId="0" borderId="86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53" fillId="0" borderId="8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 wrapText="1" shrinkToFit="1"/>
    </xf>
    <xf numFmtId="0" fontId="54" fillId="0" borderId="24" xfId="0" applyFont="1" applyBorder="1" applyAlignment="1">
      <alignment horizontal="center" vertical="center" wrapText="1" shrinkToFit="1"/>
    </xf>
    <xf numFmtId="0" fontId="54" fillId="0" borderId="101" xfId="0" applyFont="1" applyBorder="1" applyAlignment="1">
      <alignment horizontal="center" vertical="center" wrapText="1" shrinkToFit="1"/>
    </xf>
    <xf numFmtId="0" fontId="50" fillId="0" borderId="38" xfId="0" applyFont="1" applyBorder="1" applyAlignment="1">
      <alignment horizontal="center" vertical="center"/>
    </xf>
    <xf numFmtId="0" fontId="50" fillId="0" borderId="89" xfId="0" applyFont="1" applyBorder="1" applyAlignment="1">
      <alignment horizontal="center" vertical="center"/>
    </xf>
    <xf numFmtId="0" fontId="51" fillId="0" borderId="90" xfId="0" applyFont="1" applyBorder="1" applyAlignment="1">
      <alignment horizontal="center" vertical="center"/>
    </xf>
    <xf numFmtId="0" fontId="51" fillId="0" borderId="84" xfId="0" applyFont="1" applyBorder="1" applyAlignment="1">
      <alignment vertical="center"/>
    </xf>
    <xf numFmtId="0" fontId="51" fillId="0" borderId="92" xfId="0" applyFont="1" applyBorder="1" applyAlignment="1">
      <alignment horizontal="center" vertical="center"/>
    </xf>
    <xf numFmtId="0" fontId="51" fillId="0" borderId="91" xfId="0" applyFont="1" applyBorder="1" applyAlignment="1">
      <alignment vertical="center"/>
    </xf>
    <xf numFmtId="0" fontId="51" fillId="0" borderId="49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103" xfId="0" applyFont="1" applyBorder="1" applyAlignment="1">
      <alignment horizontal="center" vertical="center"/>
    </xf>
    <xf numFmtId="0" fontId="51" fillId="0" borderId="96" xfId="0" applyFont="1" applyBorder="1" applyAlignment="1">
      <alignment vertical="center"/>
    </xf>
    <xf numFmtId="0" fontId="50" fillId="0" borderId="106" xfId="0" applyFont="1" applyBorder="1" applyAlignment="1">
      <alignment horizontal="center" vertical="center"/>
    </xf>
    <xf numFmtId="0" fontId="50" fillId="0" borderId="112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70" xfId="0" applyFont="1" applyBorder="1" applyAlignment="1">
      <alignment vertical="center"/>
    </xf>
    <xf numFmtId="0" fontId="50" fillId="0" borderId="113" xfId="0" applyFont="1" applyBorder="1" applyAlignment="1">
      <alignment vertical="center"/>
    </xf>
    <xf numFmtId="0" fontId="50" fillId="0" borderId="114" xfId="0" applyFont="1" applyBorder="1" applyAlignment="1">
      <alignment vertical="center"/>
    </xf>
    <xf numFmtId="0" fontId="50" fillId="0" borderId="108" xfId="0" applyFont="1" applyBorder="1" applyAlignment="1">
      <alignment vertical="center"/>
    </xf>
    <xf numFmtId="0" fontId="50" fillId="0" borderId="115" xfId="0" applyFont="1" applyBorder="1" applyAlignment="1">
      <alignment vertical="center"/>
    </xf>
    <xf numFmtId="0" fontId="50" fillId="0" borderId="109" xfId="0" applyFont="1" applyBorder="1" applyAlignment="1">
      <alignment vertical="center"/>
    </xf>
    <xf numFmtId="0" fontId="50" fillId="0" borderId="110" xfId="0" applyFont="1" applyBorder="1" applyAlignment="1">
      <alignment horizontal="center" vertical="center"/>
    </xf>
    <xf numFmtId="0" fontId="50" fillId="0" borderId="116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50" fillId="0" borderId="79" xfId="0" applyFont="1" applyBorder="1" applyAlignment="1">
      <alignment vertical="center"/>
    </xf>
    <xf numFmtId="0" fontId="50" fillId="0" borderId="111" xfId="0" applyFont="1" applyBorder="1" applyAlignment="1">
      <alignment vertical="center"/>
    </xf>
    <xf numFmtId="0" fontId="50" fillId="0" borderId="117" xfId="0" applyFont="1" applyBorder="1" applyAlignment="1">
      <alignment vertical="center"/>
    </xf>
    <xf numFmtId="0" fontId="50" fillId="0" borderId="109" xfId="0" applyFont="1" applyBorder="1" applyAlignment="1">
      <alignment horizontal="center" vertical="center"/>
    </xf>
    <xf numFmtId="0" fontId="50" fillId="0" borderId="118" xfId="0" applyFont="1" applyBorder="1" applyAlignment="1">
      <alignment vertical="center"/>
    </xf>
    <xf numFmtId="0" fontId="50" fillId="0" borderId="113" xfId="0" applyFont="1" applyBorder="1" applyAlignment="1">
      <alignment horizontal="center" vertical="center"/>
    </xf>
    <xf numFmtId="0" fontId="50" fillId="0" borderId="100" xfId="0" applyFont="1" applyBorder="1" applyAlignment="1">
      <alignment horizontal="center" vertical="center"/>
    </xf>
    <xf numFmtId="0" fontId="50" fillId="0" borderId="53" xfId="0" applyFont="1" applyBorder="1" applyAlignment="1">
      <alignment vertical="center"/>
    </xf>
    <xf numFmtId="0" fontId="50" fillId="0" borderId="47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50" fillId="0" borderId="120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43" xfId="0" applyFont="1" applyBorder="1" applyAlignment="1">
      <alignment vertical="center"/>
    </xf>
    <xf numFmtId="0" fontId="51" fillId="0" borderId="83" xfId="0" applyFont="1" applyBorder="1" applyAlignment="1">
      <alignment horizontal="center" vertical="center"/>
    </xf>
    <xf numFmtId="0" fontId="51" fillId="0" borderId="121" xfId="0" applyFont="1" applyBorder="1" applyAlignment="1">
      <alignment horizontal="center" vertical="center"/>
    </xf>
    <xf numFmtId="0" fontId="51" fillId="0" borderId="1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4" fillId="0" borderId="123" xfId="0" applyFont="1" applyBorder="1" applyAlignment="1">
      <alignment horizontal="center" vertical="center"/>
    </xf>
    <xf numFmtId="0" fontId="54" fillId="0" borderId="102" xfId="0" applyFont="1" applyBorder="1" applyAlignment="1">
      <alignment horizontal="center" vertical="center"/>
    </xf>
    <xf numFmtId="0" fontId="54" fillId="0" borderId="125" xfId="0" applyFont="1" applyBorder="1" applyAlignment="1">
      <alignment horizontal="center" vertical="center"/>
    </xf>
    <xf numFmtId="0" fontId="54" fillId="0" borderId="105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7" fillId="0" borderId="86" xfId="0" applyFont="1" applyBorder="1" applyAlignment="1">
      <alignment horizontal="center" vertical="center"/>
    </xf>
    <xf numFmtId="0" fontId="51" fillId="0" borderId="87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1" fillId="0" borderId="127" xfId="0" applyFont="1" applyBorder="1" applyAlignment="1">
      <alignment horizontal="center" vertical="center"/>
    </xf>
    <xf numFmtId="0" fontId="51" fillId="0" borderId="107" xfId="0" applyFont="1" applyBorder="1" applyAlignment="1">
      <alignment horizontal="center" vertical="center"/>
    </xf>
    <xf numFmtId="0" fontId="51" fillId="0" borderId="129" xfId="0" applyFont="1" applyBorder="1" applyAlignment="1">
      <alignment horizontal="center" vertical="center"/>
    </xf>
    <xf numFmtId="0" fontId="51" fillId="0" borderId="119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1" fillId="0" borderId="116" xfId="0" applyFont="1" applyBorder="1" applyAlignment="1">
      <alignment horizontal="center" vertical="center"/>
    </xf>
    <xf numFmtId="0" fontId="51" fillId="0" borderId="11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/>
    </xf>
    <xf numFmtId="0" fontId="17" fillId="0" borderId="171" xfId="0" applyFont="1" applyFill="1" applyBorder="1" applyAlignment="1">
      <alignment horizontal="center" vertical="center" shrinkToFit="1"/>
    </xf>
    <xf numFmtId="0" fontId="17" fillId="0" borderId="172" xfId="0" applyFont="1" applyFill="1" applyBorder="1" applyAlignment="1">
      <alignment horizontal="center" vertical="center"/>
    </xf>
    <xf numFmtId="0" fontId="17" fillId="0" borderId="173" xfId="0" applyFont="1" applyFill="1" applyBorder="1" applyAlignment="1">
      <alignment horizontal="center" vertical="center" shrinkToFit="1"/>
    </xf>
    <xf numFmtId="0" fontId="17" fillId="0" borderId="173" xfId="0" applyFont="1" applyFill="1" applyBorder="1" applyAlignment="1">
      <alignment horizontal="center" vertical="center"/>
    </xf>
    <xf numFmtId="0" fontId="17" fillId="0" borderId="172" xfId="0" applyFont="1" applyFill="1" applyBorder="1" applyAlignment="1">
      <alignment horizontal="center" vertical="center" shrinkToFit="1"/>
    </xf>
    <xf numFmtId="0" fontId="17" fillId="0" borderId="175" xfId="0" applyFont="1" applyFill="1" applyBorder="1" applyAlignment="1">
      <alignment horizontal="center" vertical="center" shrinkToFit="1"/>
    </xf>
    <xf numFmtId="0" fontId="17" fillId="0" borderId="17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wrapText="1" shrinkToFi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 shrinkToFit="1"/>
    </xf>
    <xf numFmtId="0" fontId="61" fillId="0" borderId="30" xfId="0" applyFont="1" applyFill="1" applyBorder="1" applyAlignment="1">
      <alignment horizontal="center" vertical="center" wrapText="1" shrinkToFit="1"/>
    </xf>
    <xf numFmtId="0" fontId="61" fillId="2" borderId="31" xfId="0" applyFont="1" applyFill="1" applyBorder="1" applyAlignment="1">
      <alignment horizontal="center" vertical="center" wrapText="1" shrinkToFit="1"/>
    </xf>
    <xf numFmtId="0" fontId="63" fillId="0" borderId="0" xfId="0" applyFont="1"/>
    <xf numFmtId="0" fontId="7" fillId="0" borderId="168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7" fillId="0" borderId="176" xfId="0" applyFont="1" applyFill="1" applyBorder="1" applyAlignment="1">
      <alignment horizontal="center" vertical="center" shrinkToFit="1"/>
    </xf>
    <xf numFmtId="0" fontId="17" fillId="0" borderId="177" xfId="0" applyFont="1" applyFill="1" applyBorder="1" applyAlignment="1">
      <alignment horizontal="left" vertical="center" shrinkToFit="1"/>
    </xf>
    <xf numFmtId="0" fontId="17" fillId="0" borderId="177" xfId="0" applyFont="1" applyFill="1" applyBorder="1" applyAlignment="1">
      <alignment horizontal="center" vertical="center" shrinkToFit="1"/>
    </xf>
    <xf numFmtId="0" fontId="17" fillId="0" borderId="170" xfId="0" applyFont="1" applyFill="1" applyBorder="1" applyAlignment="1">
      <alignment horizontal="center" vertical="center" shrinkToFit="1"/>
    </xf>
    <xf numFmtId="0" fontId="17" fillId="0" borderId="0" xfId="0" quotePrefix="1" applyFont="1" applyFill="1" applyAlignment="1">
      <alignment horizontal="center" vertical="center"/>
    </xf>
    <xf numFmtId="0" fontId="71" fillId="0" borderId="4" xfId="0" applyFont="1" applyFill="1" applyBorder="1"/>
    <xf numFmtId="0" fontId="71" fillId="0" borderId="4" xfId="0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/>
    </xf>
    <xf numFmtId="0" fontId="73" fillId="0" borderId="160" xfId="0" applyFont="1" applyFill="1" applyBorder="1" applyAlignment="1">
      <alignment horizontal="center" vertical="center"/>
    </xf>
    <xf numFmtId="0" fontId="71" fillId="0" borderId="24" xfId="0" applyFont="1" applyFill="1" applyBorder="1"/>
    <xf numFmtId="0" fontId="71" fillId="0" borderId="24" xfId="0" applyFont="1" applyFill="1" applyBorder="1" applyAlignment="1">
      <alignment horizontal="center" vertical="center"/>
    </xf>
    <xf numFmtId="0" fontId="73" fillId="0" borderId="24" xfId="0" applyFont="1" applyFill="1" applyBorder="1" applyAlignment="1">
      <alignment horizontal="center" vertical="center"/>
    </xf>
    <xf numFmtId="0" fontId="73" fillId="0" borderId="101" xfId="0" applyFont="1" applyFill="1" applyBorder="1" applyAlignment="1">
      <alignment horizontal="center" vertical="center"/>
    </xf>
    <xf numFmtId="0" fontId="71" fillId="0" borderId="40" xfId="0" applyFont="1" applyFill="1" applyBorder="1"/>
    <xf numFmtId="0" fontId="71" fillId="0" borderId="40" xfId="0" applyFont="1" applyFill="1" applyBorder="1" applyAlignment="1">
      <alignment horizontal="center" vertical="center"/>
    </xf>
    <xf numFmtId="0" fontId="73" fillId="0" borderId="40" xfId="0" applyFont="1" applyFill="1" applyBorder="1" applyAlignment="1">
      <alignment horizontal="center" vertical="center"/>
    </xf>
    <xf numFmtId="0" fontId="73" fillId="0" borderId="161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61" fillId="2" borderId="136" xfId="0" applyFont="1" applyFill="1" applyBorder="1" applyAlignment="1">
      <alignment horizontal="center" vertical="center" wrapText="1" shrinkToFit="1"/>
    </xf>
    <xf numFmtId="0" fontId="61" fillId="0" borderId="50" xfId="0" applyFont="1" applyFill="1" applyBorder="1" applyAlignment="1">
      <alignment horizontal="center" vertical="center" wrapText="1" shrinkToFit="1"/>
    </xf>
    <xf numFmtId="0" fontId="61" fillId="0" borderId="25" xfId="0" applyFont="1" applyFill="1" applyBorder="1" applyAlignment="1">
      <alignment horizontal="center" vertical="center" wrapText="1" shrinkToFit="1"/>
    </xf>
    <xf numFmtId="0" fontId="61" fillId="0" borderId="23" xfId="0" applyFont="1" applyFill="1" applyBorder="1" applyAlignment="1">
      <alignment horizontal="center" vertical="center" wrapText="1"/>
    </xf>
  </cellXfs>
  <cellStyles count="123">
    <cellStyle name="ハイパーリンク" xfId="2" builtinId="8"/>
    <cellStyle name="ハイパーリンク 2" xfId="9" xr:uid="{00000000-0005-0000-0000-000001000000}"/>
    <cellStyle name="桁区切り" xfId="122" builtinId="6"/>
    <cellStyle name="標準" xfId="0" builtinId="0"/>
    <cellStyle name="標準 2" xfId="3" xr:uid="{00000000-0005-0000-0000-000003000000}"/>
    <cellStyle name="標準 4 2" xfId="8" xr:uid="{00000000-0005-0000-0000-000004000000}"/>
    <cellStyle name="標準 5" xfId="7" xr:uid="{00000000-0005-0000-0000-000005000000}"/>
    <cellStyle name="標準_04.11.03スーパーリーグ⑥" xfId="5" xr:uid="{00000000-0005-0000-0000-000006000000}"/>
    <cellStyle name="標準_SP結果" xfId="4" xr:uid="{00000000-0005-0000-0000-000007000000}"/>
    <cellStyle name="標準_大会要項" xfId="1" xr:uid="{00000000-0005-0000-0000-000008000000}"/>
    <cellStyle name="表示済みのハイパーリンク" xfId="6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  <cellStyle name="表示済みのハイパーリンク" xfId="56" builtinId="9" hidden="1"/>
    <cellStyle name="表示済みのハイパーリンク" xfId="57" builtinId="9" hidden="1"/>
    <cellStyle name="表示済みのハイパーリンク" xfId="58" builtinId="9" hidden="1"/>
    <cellStyle name="表示済みのハイパーリンク" xfId="59" builtinId="9" hidden="1"/>
    <cellStyle name="表示済みのハイパーリンク" xfId="60" builtinId="9" hidden="1"/>
    <cellStyle name="表示済みのハイパーリンク" xfId="61" builtinId="9" hidden="1"/>
    <cellStyle name="表示済みのハイパーリンク" xfId="62" builtinId="9" hidden="1"/>
    <cellStyle name="表示済みのハイパーリンク" xfId="63" builtinId="9" hidden="1"/>
    <cellStyle name="表示済みのハイパーリンク" xfId="64" builtinId="9" hidden="1"/>
    <cellStyle name="表示済みのハイパーリンク" xfId="65" builtinId="9" hidden="1"/>
    <cellStyle name="表示済みのハイパーリンク" xfId="66" builtinId="9" hidden="1"/>
    <cellStyle name="表示済みのハイパーリンク" xfId="67" builtinId="9" hidden="1"/>
    <cellStyle name="表示済みのハイパーリンク" xfId="68" builtinId="9" hidden="1"/>
    <cellStyle name="表示済みのハイパーリンク" xfId="69" builtinId="9" hidden="1"/>
    <cellStyle name="表示済みのハイパーリンク" xfId="70" builtinId="9" hidden="1"/>
    <cellStyle name="表示済みのハイパーリンク" xfId="71" builtinId="9" hidden="1"/>
    <cellStyle name="表示済みのハイパーリンク" xfId="72" builtinId="9" hidden="1"/>
    <cellStyle name="表示済みのハイパーリンク" xfId="73" builtinId="9" hidden="1"/>
    <cellStyle name="表示済みのハイパーリンク" xfId="74" builtinId="9" hidden="1"/>
    <cellStyle name="表示済みのハイパーリンク" xfId="75" builtinId="9" hidden="1"/>
    <cellStyle name="表示済みのハイパーリンク" xfId="76" builtinId="9" hidden="1"/>
    <cellStyle name="表示済みのハイパーリンク" xfId="77" builtinId="9" hidden="1"/>
    <cellStyle name="表示済みのハイパーリンク" xfId="78" builtinId="9" hidden="1"/>
    <cellStyle name="表示済みのハイパーリンク" xfId="79" builtinId="9" hidden="1"/>
    <cellStyle name="表示済みのハイパーリンク" xfId="80" builtinId="9" hidden="1"/>
    <cellStyle name="表示済みのハイパーリンク" xfId="81" builtinId="9" hidden="1"/>
    <cellStyle name="表示済みのハイパーリンク" xfId="82" builtinId="9" hidden="1"/>
    <cellStyle name="表示済みのハイパーリンク" xfId="83" builtinId="9" hidden="1"/>
    <cellStyle name="表示済みのハイパーリンク" xfId="84" builtinId="9" hidden="1"/>
    <cellStyle name="表示済みのハイパーリンク" xfId="85" builtinId="9" hidden="1"/>
    <cellStyle name="表示済みのハイパーリンク" xfId="86" builtinId="9" hidden="1"/>
    <cellStyle name="表示済みのハイパーリンク" xfId="87" builtinId="9" hidden="1"/>
    <cellStyle name="表示済みのハイパーリンク" xfId="88" builtinId="9" hidden="1"/>
    <cellStyle name="表示済みのハイパーリンク" xfId="89" builtinId="9" hidden="1"/>
    <cellStyle name="表示済みのハイパーリンク" xfId="90" builtinId="9" hidden="1"/>
    <cellStyle name="表示済みのハイパーリンク" xfId="91" builtinId="9" hidden="1"/>
    <cellStyle name="表示済みのハイパーリンク" xfId="92" builtinId="9" hidden="1"/>
    <cellStyle name="表示済みのハイパーリンク" xfId="93" builtinId="9" hidden="1"/>
    <cellStyle name="表示済みのハイパーリンク" xfId="94" builtinId="9" hidden="1"/>
    <cellStyle name="表示済みのハイパーリンク" xfId="95" builtinId="9" hidden="1"/>
    <cellStyle name="表示済みのハイパーリンク" xfId="96" builtinId="9" hidden="1"/>
    <cellStyle name="表示済みのハイパーリンク" xfId="97" builtinId="9" hidden="1"/>
    <cellStyle name="表示済みのハイパーリンク" xfId="98" builtinId="9" hidden="1"/>
    <cellStyle name="表示済みのハイパーリンク" xfId="99" builtinId="9" hidden="1"/>
    <cellStyle name="表示済みのハイパーリンク" xfId="100" builtinId="9" hidden="1"/>
    <cellStyle name="表示済みのハイパーリンク" xfId="101" builtinId="9" hidden="1"/>
    <cellStyle name="表示済みのハイパーリンク" xfId="102" builtinId="9" hidden="1"/>
    <cellStyle name="表示済みのハイパーリンク" xfId="103" builtinId="9" hidden="1"/>
    <cellStyle name="表示済みのハイパーリンク" xfId="104" builtinId="9" hidden="1"/>
    <cellStyle name="表示済みのハイパーリンク" xfId="105" builtinId="9" hidden="1"/>
    <cellStyle name="表示済みのハイパーリンク" xfId="106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10886</xdr:colOff>
      <xdr:row>12</xdr:row>
      <xdr:rowOff>32658</xdr:rowOff>
    </xdr:from>
    <xdr:to>
      <xdr:col>11</xdr:col>
      <xdr:colOff>576943</xdr:colOff>
      <xdr:row>16</xdr:row>
      <xdr:rowOff>130628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DB54D58-6C89-492B-94CB-134BFECD4A62}"/>
            </a:ext>
          </a:extLst>
        </xdr:cNvPr>
        <xdr:cNvSpPr/>
      </xdr:nvSpPr>
      <xdr:spPr>
        <a:xfrm>
          <a:off x="478972" y="2721429"/>
          <a:ext cx="9176657" cy="92528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FC</a:t>
          </a:r>
          <a:r>
            <a:rPr kumimoji="1" lang="ja-JP" altLang="en-US" sz="1400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パーシモンさまに返却</a:t>
          </a:r>
        </a:p>
      </xdr:txBody>
    </xdr:sp>
    <xdr:clientData/>
  </xdr:twoCellAnchor>
  <xdr:twoCellAnchor>
    <xdr:from>
      <xdr:col>1</xdr:col>
      <xdr:colOff>104375</xdr:colOff>
      <xdr:row>87</xdr:row>
      <xdr:rowOff>74278</xdr:rowOff>
    </xdr:from>
    <xdr:to>
      <xdr:col>11</xdr:col>
      <xdr:colOff>670432</xdr:colOff>
      <xdr:row>89</xdr:row>
      <xdr:rowOff>183136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49920DC2-0142-489B-886D-C9F111A57EBB}"/>
            </a:ext>
          </a:extLst>
        </xdr:cNvPr>
        <xdr:cNvSpPr/>
      </xdr:nvSpPr>
      <xdr:spPr>
        <a:xfrm>
          <a:off x="570540" y="20083502"/>
          <a:ext cx="9118386" cy="530199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予備日</a:t>
          </a:r>
        </a:p>
      </xdr:txBody>
    </xdr:sp>
    <xdr:clientData/>
  </xdr:twoCellAnchor>
  <xdr:twoCellAnchor>
    <xdr:from>
      <xdr:col>1</xdr:col>
      <xdr:colOff>26894</xdr:colOff>
      <xdr:row>76</xdr:row>
      <xdr:rowOff>170329</xdr:rowOff>
    </xdr:from>
    <xdr:to>
      <xdr:col>11</xdr:col>
      <xdr:colOff>592951</xdr:colOff>
      <xdr:row>81</xdr:row>
      <xdr:rowOff>62109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5C988FC-4906-4161-A2E2-8C2A0D756727}"/>
            </a:ext>
          </a:extLst>
        </xdr:cNvPr>
        <xdr:cNvSpPr/>
      </xdr:nvSpPr>
      <xdr:spPr>
        <a:xfrm>
          <a:off x="493059" y="17839764"/>
          <a:ext cx="9118386" cy="922721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予備日</a:t>
          </a:r>
          <a:endParaRPr kumimoji="1" lang="en-US" altLang="ja-JP" sz="1400">
            <a:solidFill>
              <a:srgbClr val="FFFF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242047</xdr:colOff>
      <xdr:row>33</xdr:row>
      <xdr:rowOff>134471</xdr:rowOff>
    </xdr:from>
    <xdr:to>
      <xdr:col>25</xdr:col>
      <xdr:colOff>188259</xdr:colOff>
      <xdr:row>44</xdr:row>
      <xdr:rowOff>35859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1409E9A-5CEF-4AEA-B42C-D7F24DF53DEE}"/>
            </a:ext>
          </a:extLst>
        </xdr:cNvPr>
        <xdr:cNvSpPr/>
      </xdr:nvSpPr>
      <xdr:spPr>
        <a:xfrm>
          <a:off x="7987553" y="8247530"/>
          <a:ext cx="268941" cy="2241176"/>
        </a:xfrm>
        <a:prstGeom prst="rightBrac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242047</xdr:colOff>
      <xdr:row>45</xdr:row>
      <xdr:rowOff>80682</xdr:rowOff>
    </xdr:from>
    <xdr:to>
      <xdr:col>25</xdr:col>
      <xdr:colOff>161365</xdr:colOff>
      <xdr:row>50</xdr:row>
      <xdr:rowOff>17930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EDE01D8-1CE7-4985-A6B8-2F1B617CC3D4}"/>
            </a:ext>
          </a:extLst>
        </xdr:cNvPr>
        <xdr:cNvSpPr/>
      </xdr:nvSpPr>
      <xdr:spPr>
        <a:xfrm>
          <a:off x="7987553" y="10739717"/>
          <a:ext cx="242047" cy="1004048"/>
        </a:xfrm>
        <a:prstGeom prst="rightBrace">
          <a:avLst/>
        </a:prstGeom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85725</xdr:rowOff>
    </xdr:from>
    <xdr:to>
      <xdr:col>4</xdr:col>
      <xdr:colOff>28575</xdr:colOff>
      <xdr:row>16</xdr:row>
      <xdr:rowOff>104775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905125"/>
          <a:ext cx="307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28575</xdr:colOff>
      <xdr:row>7</xdr:row>
      <xdr:rowOff>228600</xdr:rowOff>
    </xdr:from>
    <xdr:to>
      <xdr:col>24</xdr:col>
      <xdr:colOff>266700</xdr:colOff>
      <xdr:row>7</xdr:row>
      <xdr:rowOff>238125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4003675" y="1447800"/>
          <a:ext cx="22320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276225</xdr:colOff>
      <xdr:row>9</xdr:row>
      <xdr:rowOff>219075</xdr:rowOff>
    </xdr:from>
    <xdr:to>
      <xdr:col>17</xdr:col>
      <xdr:colOff>28575</xdr:colOff>
      <xdr:row>10</xdr:row>
      <xdr:rowOff>200025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3946525" y="1895475"/>
          <a:ext cx="57150" cy="2095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266700</xdr:colOff>
      <xdr:row>6</xdr:row>
      <xdr:rowOff>228600</xdr:rowOff>
    </xdr:from>
    <xdr:to>
      <xdr:col>17</xdr:col>
      <xdr:colOff>28575</xdr:colOff>
      <xdr:row>7</xdr:row>
      <xdr:rowOff>209550</xdr:rowOff>
    </xdr:to>
    <xdr:sp macro="" textlink="">
      <xdr:nvSpPr>
        <xdr:cNvPr id="6" name="Line 2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3937000" y="1219200"/>
          <a:ext cx="66675" cy="2095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276225</xdr:colOff>
      <xdr:row>16</xdr:row>
      <xdr:rowOff>228600</xdr:rowOff>
    </xdr:from>
    <xdr:to>
      <xdr:col>5</xdr:col>
      <xdr:colOff>276225</xdr:colOff>
      <xdr:row>22</xdr:row>
      <xdr:rowOff>19050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835025" y="3276600"/>
          <a:ext cx="0" cy="1162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9525</xdr:colOff>
      <xdr:row>8</xdr:row>
      <xdr:rowOff>0</xdr:rowOff>
    </xdr:from>
    <xdr:to>
      <xdr:col>9</xdr:col>
      <xdr:colOff>9525</xdr:colOff>
      <xdr:row>16</xdr:row>
      <xdr:rowOff>238125</xdr:rowOff>
    </xdr:to>
    <xdr:sp macro="" textlink="">
      <xdr:nvSpPr>
        <xdr:cNvPr id="8" name="Line 2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 flipH="1">
          <a:off x="1685925" y="1447800"/>
          <a:ext cx="0" cy="1825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85725</xdr:rowOff>
    </xdr:from>
    <xdr:to>
      <xdr:col>4</xdr:col>
      <xdr:colOff>28575</xdr:colOff>
      <xdr:row>16</xdr:row>
      <xdr:rowOff>104775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0" y="2905125"/>
          <a:ext cx="307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51</xdr:row>
      <xdr:rowOff>104775</xdr:rowOff>
    </xdr:from>
    <xdr:to>
      <xdr:col>6</xdr:col>
      <xdr:colOff>104775</xdr:colOff>
      <xdr:row>52</xdr:row>
      <xdr:rowOff>123825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615950" y="11141075"/>
          <a:ext cx="327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41</xdr:row>
      <xdr:rowOff>219075</xdr:rowOff>
    </xdr:from>
    <xdr:to>
      <xdr:col>6</xdr:col>
      <xdr:colOff>66675</xdr:colOff>
      <xdr:row>50</xdr:row>
      <xdr:rowOff>238125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577850" y="8982075"/>
          <a:ext cx="327025" cy="205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50</xdr:row>
      <xdr:rowOff>114300</xdr:rowOff>
    </xdr:from>
    <xdr:to>
      <xdr:col>4</xdr:col>
      <xdr:colOff>228600</xdr:colOff>
      <xdr:row>51</xdr:row>
      <xdr:rowOff>95250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288925" y="1092200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276225</xdr:colOff>
      <xdr:row>9</xdr:row>
      <xdr:rowOff>219075</xdr:rowOff>
    </xdr:from>
    <xdr:to>
      <xdr:col>17</xdr:col>
      <xdr:colOff>28575</xdr:colOff>
      <xdr:row>10</xdr:row>
      <xdr:rowOff>200025</xdr:rowOff>
    </xdr:to>
    <xdr:sp macro="" textlink="">
      <xdr:nvSpPr>
        <xdr:cNvPr id="13" name="Line 19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3946525" y="1895475"/>
          <a:ext cx="57150" cy="2095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276225</xdr:colOff>
      <xdr:row>16</xdr:row>
      <xdr:rowOff>228600</xdr:rowOff>
    </xdr:from>
    <xdr:to>
      <xdr:col>5</xdr:col>
      <xdr:colOff>276225</xdr:colOff>
      <xdr:row>22</xdr:row>
      <xdr:rowOff>19050</xdr:rowOff>
    </xdr:to>
    <xdr:sp macro="" textlink="">
      <xdr:nvSpPr>
        <xdr:cNvPr id="14" name="Line 2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835025" y="3276600"/>
          <a:ext cx="0" cy="1162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9525</xdr:colOff>
      <xdr:row>8</xdr:row>
      <xdr:rowOff>0</xdr:rowOff>
    </xdr:from>
    <xdr:to>
      <xdr:col>9</xdr:col>
      <xdr:colOff>9525</xdr:colOff>
      <xdr:row>16</xdr:row>
      <xdr:rowOff>238125</xdr:rowOff>
    </xdr:to>
    <xdr:sp macro="" textlink="">
      <xdr:nvSpPr>
        <xdr:cNvPr id="15" name="Line 2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 flipH="1">
          <a:off x="1685925" y="1447800"/>
          <a:ext cx="0" cy="1825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276225</xdr:colOff>
      <xdr:row>7</xdr:row>
      <xdr:rowOff>219075</xdr:rowOff>
    </xdr:from>
    <xdr:to>
      <xdr:col>17</xdr:col>
      <xdr:colOff>28575</xdr:colOff>
      <xdr:row>8</xdr:row>
      <xdr:rowOff>200025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3946525" y="1438275"/>
          <a:ext cx="57150" cy="2095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276225</xdr:colOff>
      <xdr:row>39</xdr:row>
      <xdr:rowOff>219075</xdr:rowOff>
    </xdr:from>
    <xdr:to>
      <xdr:col>14</xdr:col>
      <xdr:colOff>276225</xdr:colOff>
      <xdr:row>40</xdr:row>
      <xdr:rowOff>200025</xdr:rowOff>
    </xdr:to>
    <xdr:sp macro="" textlink="">
      <xdr:nvSpPr>
        <xdr:cNvPr id="17" name="Line 19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>
          <a:off x="3349625" y="8524875"/>
          <a:ext cx="0" cy="2095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57150</xdr:colOff>
      <xdr:row>51</xdr:row>
      <xdr:rowOff>104775</xdr:rowOff>
    </xdr:from>
    <xdr:to>
      <xdr:col>6</xdr:col>
      <xdr:colOff>104775</xdr:colOff>
      <xdr:row>52</xdr:row>
      <xdr:rowOff>123825</xdr:rowOff>
    </xdr:to>
    <xdr:sp macro="" textlink="">
      <xdr:nvSpPr>
        <xdr:cNvPr id="19" name="Text Box 1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615950" y="11141075"/>
          <a:ext cx="327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50</xdr:row>
      <xdr:rowOff>114300</xdr:rowOff>
    </xdr:from>
    <xdr:to>
      <xdr:col>4</xdr:col>
      <xdr:colOff>228600</xdr:colOff>
      <xdr:row>51</xdr:row>
      <xdr:rowOff>95250</xdr:rowOff>
    </xdr:to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288925" y="1092200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120252</xdr:colOff>
      <xdr:row>4</xdr:row>
      <xdr:rowOff>92473</xdr:rowOff>
    </xdr:from>
    <xdr:to>
      <xdr:col>9</xdr:col>
      <xdr:colOff>120252</xdr:colOff>
      <xdr:row>6</xdr:row>
      <xdr:rowOff>216298</xdr:rowOff>
    </xdr:to>
    <xdr:sp macro="" textlink="">
      <xdr:nvSpPr>
        <xdr:cNvPr id="21" name="WordArt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1796652" y="702073"/>
          <a:ext cx="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000" b="1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ＭＳ Ｐゴシック"/>
              <a:ea typeface="ＭＳ Ｐゴシック"/>
            </a:rPr>
            <a:t>2009 </a:t>
          </a:r>
          <a:r>
            <a:rPr lang="ja-JP" altLang="en-US" sz="2000" b="1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ＭＳ Ｐゴシック"/>
              <a:ea typeface="ＭＳ Ｐゴシック"/>
            </a:rPr>
            <a:t>ＮＫリーグ</a:t>
          </a:r>
          <a:r>
            <a:rPr lang="en-US" altLang="ja-JP" sz="2000" b="1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ＭＳ Ｐゴシック"/>
              <a:ea typeface="ＭＳ Ｐゴシック"/>
            </a:rPr>
            <a:t>5</a:t>
          </a:r>
          <a:r>
            <a:rPr lang="ja-JP" altLang="en-US" sz="2000" b="1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ＭＳ Ｐゴシック"/>
              <a:ea typeface="ＭＳ Ｐゴシック"/>
            </a:rPr>
            <a:t>年生大会 組み合わせ表</a:t>
          </a:r>
        </a:p>
      </xdr:txBody>
    </xdr:sp>
    <xdr:clientData/>
  </xdr:twoCellAnchor>
  <xdr:twoCellAnchor>
    <xdr:from>
      <xdr:col>3</xdr:col>
      <xdr:colOff>0</xdr:colOff>
      <xdr:row>23</xdr:row>
      <xdr:rowOff>85725</xdr:rowOff>
    </xdr:from>
    <xdr:to>
      <xdr:col>4</xdr:col>
      <xdr:colOff>28575</xdr:colOff>
      <xdr:row>24</xdr:row>
      <xdr:rowOff>104775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0" y="4733925"/>
          <a:ext cx="307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139700</xdr:colOff>
      <xdr:row>33</xdr:row>
      <xdr:rowOff>0</xdr:rowOff>
    </xdr:from>
    <xdr:to>
      <xdr:col>17</xdr:col>
      <xdr:colOff>196943</xdr:colOff>
      <xdr:row>33</xdr:row>
      <xdr:rowOff>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810000" y="6934200"/>
          <a:ext cx="36204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6</xdr:col>
      <xdr:colOff>0</xdr:colOff>
      <xdr:row>24</xdr:row>
      <xdr:rowOff>228600</xdr:rowOff>
    </xdr:from>
    <xdr:to>
      <xdr:col>6</xdr:col>
      <xdr:colOff>0</xdr:colOff>
      <xdr:row>31</xdr:row>
      <xdr:rowOff>19050</xdr:rowOff>
    </xdr:to>
    <xdr:sp macro="" textlink="">
      <xdr:nvSpPr>
        <xdr:cNvPr id="28" name="Line 2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>
          <a:off x="838200" y="5105400"/>
          <a:ext cx="0" cy="1390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9525</xdr:colOff>
      <xdr:row>12</xdr:row>
      <xdr:rowOff>0</xdr:rowOff>
    </xdr:from>
    <xdr:to>
      <xdr:col>9</xdr:col>
      <xdr:colOff>9525</xdr:colOff>
      <xdr:row>25</xdr:row>
      <xdr:rowOff>0</xdr:rowOff>
    </xdr:to>
    <xdr:sp macro="" textlink="">
      <xdr:nvSpPr>
        <xdr:cNvPr id="29" name="Line 2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 flipH="1">
          <a:off x="1685925" y="2362200"/>
          <a:ext cx="0" cy="27432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23</xdr:row>
      <xdr:rowOff>85725</xdr:rowOff>
    </xdr:from>
    <xdr:to>
      <xdr:col>4</xdr:col>
      <xdr:colOff>28575</xdr:colOff>
      <xdr:row>24</xdr:row>
      <xdr:rowOff>104775</xdr:rowOff>
    </xdr:to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0" y="4733925"/>
          <a:ext cx="307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139700</xdr:colOff>
      <xdr:row>33</xdr:row>
      <xdr:rowOff>0</xdr:rowOff>
    </xdr:from>
    <xdr:to>
      <xdr:col>17</xdr:col>
      <xdr:colOff>196943</xdr:colOff>
      <xdr:row>33</xdr:row>
      <xdr:rowOff>0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810000" y="6934200"/>
          <a:ext cx="36204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6</xdr:col>
      <xdr:colOff>0</xdr:colOff>
      <xdr:row>24</xdr:row>
      <xdr:rowOff>228600</xdr:rowOff>
    </xdr:from>
    <xdr:to>
      <xdr:col>6</xdr:col>
      <xdr:colOff>0</xdr:colOff>
      <xdr:row>31</xdr:row>
      <xdr:rowOff>19050</xdr:rowOff>
    </xdr:to>
    <xdr:sp macro="" textlink="">
      <xdr:nvSpPr>
        <xdr:cNvPr id="35" name="Line 2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>
          <a:off x="838200" y="5105400"/>
          <a:ext cx="0" cy="1390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9525</xdr:colOff>
      <xdr:row>12</xdr:row>
      <xdr:rowOff>0</xdr:rowOff>
    </xdr:from>
    <xdr:to>
      <xdr:col>9</xdr:col>
      <xdr:colOff>9525</xdr:colOff>
      <xdr:row>25</xdr:row>
      <xdr:rowOff>0</xdr:rowOff>
    </xdr:to>
    <xdr:sp macro="" textlink="">
      <xdr:nvSpPr>
        <xdr:cNvPr id="36" name="Line 2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 flipH="1">
          <a:off x="1685925" y="2362200"/>
          <a:ext cx="0" cy="27432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104775</xdr:colOff>
      <xdr:row>29</xdr:row>
      <xdr:rowOff>19050</xdr:rowOff>
    </xdr:from>
    <xdr:to>
      <xdr:col>22</xdr:col>
      <xdr:colOff>247650</xdr:colOff>
      <xdr:row>30</xdr:row>
      <xdr:rowOff>114300</xdr:rowOff>
    </xdr:to>
    <xdr:sp macro="" textlink="">
      <xdr:nvSpPr>
        <xdr:cNvPr id="37" name="Text Box 1095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5197475" y="6038850"/>
          <a:ext cx="4222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taki1978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otaki1978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kotaki1978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you-masa2219@ezweb.ne.jp" TargetMode="External"/><Relationship Id="rId13" Type="http://schemas.openxmlformats.org/officeDocument/2006/relationships/hyperlink" Target="mailto:mowasports@t.vodafone.ne.jp" TargetMode="External"/><Relationship Id="rId3" Type="http://schemas.openxmlformats.org/officeDocument/2006/relationships/hyperlink" Target="mailto:nekakat@aol.com" TargetMode="External"/><Relationship Id="rId7" Type="http://schemas.openxmlformats.org/officeDocument/2006/relationships/hyperlink" Target="mailto:miura@fc-persimmon.com" TargetMode="External"/><Relationship Id="rId12" Type="http://schemas.openxmlformats.org/officeDocument/2006/relationships/hyperlink" Target="mailto:k.yoshimoto@mx6.ttcn.ne.jp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mailto:kida@re-denentoshi.jp" TargetMode="External"/><Relationship Id="rId16" Type="http://schemas.openxmlformats.org/officeDocument/2006/relationships/hyperlink" Target="mailto:yuuki1042001@yahoo.co.jp" TargetMode="External"/><Relationship Id="rId1" Type="http://schemas.openxmlformats.org/officeDocument/2006/relationships/hyperlink" Target="mailto:jaaaddo18-1227@wm.pdx.ne.jp" TargetMode="External"/><Relationship Id="rId6" Type="http://schemas.openxmlformats.org/officeDocument/2006/relationships/hyperlink" Target="mailto:myt.hysnaa14@gmail.com" TargetMode="External"/><Relationship Id="rId11" Type="http://schemas.openxmlformats.org/officeDocument/2006/relationships/hyperlink" Target="mailto:akihiro.kotani@jp.bosch" TargetMode="External"/><Relationship Id="rId5" Type="http://schemas.openxmlformats.org/officeDocument/2006/relationships/hyperlink" Target="mailto:m.hdo-14-goal@ezweb.ne.jp" TargetMode="External"/><Relationship Id="rId15" Type="http://schemas.openxmlformats.org/officeDocument/2006/relationships/hyperlink" Target="mailto:mscwk14@docomo.ne.jp" TargetMode="External"/><Relationship Id="rId10" Type="http://schemas.openxmlformats.org/officeDocument/2006/relationships/hyperlink" Target="mailto:kotapin@ezweb.ne.jp" TargetMode="External"/><Relationship Id="rId4" Type="http://schemas.openxmlformats.org/officeDocument/2006/relationships/hyperlink" Target="mailto:nekakat.com0905@docomo.ne.jp" TargetMode="External"/><Relationship Id="rId9" Type="http://schemas.openxmlformats.org/officeDocument/2006/relationships/hyperlink" Target="mailto:shibata2219_tks@y3.dion.ne.jp" TargetMode="External"/><Relationship Id="rId14" Type="http://schemas.openxmlformats.org/officeDocument/2006/relationships/hyperlink" Target="mailto:kfa-4th@mub.biglo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5"/>
  <sheetViews>
    <sheetView showGridLines="0" view="pageBreakPreview" topLeftCell="A11" zoomScaleNormal="130" zoomScaleSheetLayoutView="100" workbookViewId="0">
      <selection activeCell="AG12" sqref="AG12"/>
    </sheetView>
  </sheetViews>
  <sheetFormatPr defaultColWidth="13" defaultRowHeight="16.2" x14ac:dyDescent="0.3"/>
  <cols>
    <col min="1" max="5" width="2.8984375" style="16" customWidth="1"/>
    <col min="6" max="32" width="3.3984375" style="16" customWidth="1"/>
    <col min="33" max="16384" width="13" style="16"/>
  </cols>
  <sheetData>
    <row r="1" spans="1:32" ht="35.1" customHeight="1" x14ac:dyDescent="0.3">
      <c r="A1" s="430" t="s">
        <v>288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</row>
    <row r="2" spans="1:32" ht="24.6" x14ac:dyDescent="0.3">
      <c r="A2" s="431" t="s">
        <v>386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</row>
    <row r="3" spans="1:32" ht="2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1" customHeight="1" x14ac:dyDescent="0.3">
      <c r="A4" s="427" t="s">
        <v>0</v>
      </c>
      <c r="B4" s="427"/>
      <c r="C4" s="427"/>
      <c r="D4" s="427"/>
      <c r="E4" s="427"/>
      <c r="F4" s="17"/>
      <c r="G4" s="18" t="s">
        <v>289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21" customHeight="1" x14ac:dyDescent="0.3">
      <c r="A5" s="433"/>
      <c r="B5" s="433"/>
      <c r="C5" s="433"/>
      <c r="D5" s="433"/>
      <c r="E5" s="433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21" customHeight="1" x14ac:dyDescent="0.3">
      <c r="A6" s="427" t="s">
        <v>1</v>
      </c>
      <c r="B6" s="427"/>
      <c r="C6" s="427"/>
      <c r="D6" s="427"/>
      <c r="E6" s="427"/>
      <c r="F6" s="19"/>
      <c r="G6" s="20" t="s">
        <v>287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21" customHeight="1" x14ac:dyDescent="0.3">
      <c r="A7" s="21"/>
      <c r="B7" s="21"/>
      <c r="C7" s="21"/>
      <c r="D7" s="21"/>
      <c r="E7" s="21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21" customHeight="1" x14ac:dyDescent="0.3">
      <c r="A8" s="427" t="s">
        <v>2</v>
      </c>
      <c r="B8" s="427"/>
      <c r="C8" s="427"/>
      <c r="D8" s="427"/>
      <c r="E8" s="427"/>
      <c r="F8" s="19"/>
      <c r="G8" s="19" t="s">
        <v>3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21" customHeight="1" x14ac:dyDescent="0.3">
      <c r="A9" s="21"/>
      <c r="B9" s="21"/>
      <c r="C9" s="21"/>
      <c r="D9" s="21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21" customHeight="1" x14ac:dyDescent="0.3">
      <c r="A10" s="427" t="s">
        <v>4</v>
      </c>
      <c r="B10" s="427"/>
      <c r="C10" s="427"/>
      <c r="D10" s="427"/>
      <c r="E10" s="427"/>
      <c r="F10" s="19"/>
      <c r="G10" s="19" t="s">
        <v>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21" customHeight="1" x14ac:dyDescent="0.3">
      <c r="A11" s="21"/>
      <c r="B11" s="21"/>
      <c r="C11" s="21"/>
      <c r="D11" s="21"/>
      <c r="E11" s="21"/>
      <c r="F11" s="19"/>
      <c r="G11" s="19"/>
      <c r="H11" s="19" t="s">
        <v>6</v>
      </c>
      <c r="I11" s="19" t="s">
        <v>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21" customHeight="1" x14ac:dyDescent="0.3">
      <c r="A12" s="21"/>
      <c r="B12" s="21"/>
      <c r="C12" s="21"/>
      <c r="D12" s="21"/>
      <c r="E12" s="21"/>
      <c r="F12" s="19"/>
      <c r="G12" s="19"/>
      <c r="H12" s="19" t="s">
        <v>6</v>
      </c>
      <c r="I12" s="19" t="s">
        <v>8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21" customHeight="1" x14ac:dyDescent="0.3">
      <c r="A13" s="21"/>
      <c r="B13" s="21"/>
      <c r="C13" s="21"/>
      <c r="D13" s="21"/>
      <c r="E13" s="21"/>
      <c r="F13" s="19"/>
      <c r="G13" s="19"/>
      <c r="H13" s="19" t="s">
        <v>6</v>
      </c>
      <c r="I13" s="19" t="s">
        <v>9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21" customHeight="1" x14ac:dyDescent="0.3">
      <c r="A14" s="21"/>
      <c r="B14" s="21"/>
      <c r="C14" s="21"/>
      <c r="D14" s="21"/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21" customHeight="1" x14ac:dyDescent="0.3">
      <c r="A15" s="427" t="s">
        <v>10</v>
      </c>
      <c r="B15" s="427"/>
      <c r="C15" s="427"/>
      <c r="D15" s="427"/>
      <c r="E15" s="427"/>
      <c r="F15" s="19"/>
      <c r="G15" s="19" t="s">
        <v>290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21" customHeight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21" customHeight="1" x14ac:dyDescent="0.3">
      <c r="A17" s="427" t="s">
        <v>11</v>
      </c>
      <c r="B17" s="427"/>
      <c r="C17" s="427"/>
      <c r="D17" s="427"/>
      <c r="E17" s="427"/>
      <c r="F17" s="19"/>
      <c r="G17" s="19" t="s">
        <v>39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21" customHeight="1" x14ac:dyDescent="0.3">
      <c r="A18" s="21"/>
      <c r="B18" s="21"/>
      <c r="C18" s="21"/>
      <c r="D18" s="21"/>
      <c r="E18" s="21"/>
      <c r="F18" s="19"/>
      <c r="G18" s="19" t="s">
        <v>291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21" customHeight="1" x14ac:dyDescent="0.3">
      <c r="A19" s="21"/>
      <c r="B19" s="21"/>
      <c r="C19" s="21"/>
      <c r="D19" s="21"/>
      <c r="E19" s="21"/>
      <c r="F19" s="19"/>
      <c r="G19" s="19" t="s">
        <v>292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21" customHeight="1" x14ac:dyDescent="0.3">
      <c r="A20" s="21"/>
      <c r="B20" s="21"/>
      <c r="C20" s="21"/>
      <c r="D20" s="21"/>
      <c r="E20" s="21"/>
      <c r="F20" s="19"/>
      <c r="G20" s="19"/>
      <c r="H20" s="22" t="s">
        <v>6</v>
      </c>
      <c r="I20" s="23" t="s">
        <v>293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21" customHeight="1" x14ac:dyDescent="0.3">
      <c r="A21" s="427" t="s">
        <v>12</v>
      </c>
      <c r="B21" s="427"/>
      <c r="C21" s="427"/>
      <c r="D21" s="427"/>
      <c r="E21" s="427"/>
      <c r="F21" s="19"/>
      <c r="G21" s="19" t="s">
        <v>13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21" customHeight="1" x14ac:dyDescent="0.3">
      <c r="A22" s="21"/>
      <c r="B22" s="21"/>
      <c r="C22" s="21"/>
      <c r="D22" s="21"/>
      <c r="E22" s="21"/>
      <c r="F22" s="19"/>
      <c r="G22" s="19" t="s">
        <v>14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21" customHeight="1" x14ac:dyDescent="0.3">
      <c r="A23" s="21"/>
      <c r="B23" s="21"/>
      <c r="C23" s="21"/>
      <c r="D23" s="21"/>
      <c r="E23" s="21"/>
      <c r="F23" s="19"/>
      <c r="G23" s="19" t="s">
        <v>15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21" customHeight="1" x14ac:dyDescent="0.3">
      <c r="A24" s="21"/>
      <c r="B24" s="21"/>
      <c r="C24" s="21"/>
      <c r="D24" s="21"/>
      <c r="E24" s="2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21" customHeight="1" x14ac:dyDescent="0.3">
      <c r="A25" s="427" t="s">
        <v>16</v>
      </c>
      <c r="B25" s="427"/>
      <c r="C25" s="427"/>
      <c r="D25" s="427"/>
      <c r="E25" s="427"/>
      <c r="F25" s="19"/>
      <c r="G25" s="19" t="s">
        <v>17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21" customHeight="1" x14ac:dyDescent="0.3">
      <c r="A26" s="21"/>
      <c r="B26" s="21"/>
      <c r="C26" s="21"/>
      <c r="D26" s="21"/>
      <c r="E26" s="21"/>
      <c r="F26" s="19"/>
      <c r="G26" s="22"/>
      <c r="H26" s="24" t="s">
        <v>18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ht="21" customHeight="1" x14ac:dyDescent="0.3">
      <c r="A27" s="21"/>
      <c r="B27" s="21"/>
      <c r="C27" s="21"/>
      <c r="D27" s="21"/>
      <c r="E27" s="21"/>
      <c r="F27" s="19"/>
      <c r="G27" s="22"/>
      <c r="H27" s="24" t="s">
        <v>19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21" customHeight="1" x14ac:dyDescent="0.3">
      <c r="A28" s="21"/>
      <c r="B28" s="21"/>
      <c r="C28" s="21"/>
      <c r="D28" s="21"/>
      <c r="E28" s="21"/>
      <c r="F28" s="19"/>
      <c r="G28" s="22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21" customHeight="1" x14ac:dyDescent="0.3">
      <c r="A29" s="427" t="s">
        <v>20</v>
      </c>
      <c r="B29" s="427"/>
      <c r="C29" s="427"/>
      <c r="D29" s="427"/>
      <c r="E29" s="427"/>
      <c r="F29" s="19"/>
      <c r="G29" s="19" t="s">
        <v>21</v>
      </c>
      <c r="H29" s="23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21" customHeight="1" x14ac:dyDescent="0.3">
      <c r="A30" s="21"/>
      <c r="B30" s="21"/>
      <c r="C30" s="21"/>
      <c r="D30" s="21"/>
      <c r="E30" s="21"/>
      <c r="F30" s="19"/>
      <c r="G30" s="19" t="s">
        <v>22</v>
      </c>
      <c r="H30" s="23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21" customHeight="1" x14ac:dyDescent="0.3">
      <c r="A31" s="21"/>
      <c r="B31" s="21"/>
      <c r="C31" s="21"/>
      <c r="D31" s="21"/>
      <c r="E31" s="21"/>
      <c r="F31" s="19"/>
      <c r="G31" s="19"/>
      <c r="H31" s="23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21" customHeight="1" x14ac:dyDescent="0.3">
      <c r="A32" s="427" t="s">
        <v>23</v>
      </c>
      <c r="B32" s="427"/>
      <c r="C32" s="427"/>
      <c r="D32" s="427"/>
      <c r="E32" s="427"/>
      <c r="F32" s="19"/>
      <c r="G32" s="19" t="s">
        <v>24</v>
      </c>
      <c r="H32" s="19" t="s">
        <v>25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21" customHeight="1" x14ac:dyDescent="0.3">
      <c r="A33" s="21"/>
      <c r="B33" s="21"/>
      <c r="C33" s="21"/>
      <c r="D33" s="21"/>
      <c r="E33" s="21"/>
      <c r="F33" s="19"/>
      <c r="G33" s="19" t="s">
        <v>24</v>
      </c>
      <c r="H33" s="19" t="s">
        <v>26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21" customHeight="1" x14ac:dyDescent="0.3">
      <c r="A34" s="25"/>
      <c r="B34" s="21"/>
      <c r="C34" s="21"/>
      <c r="D34" s="21"/>
      <c r="E34" s="21"/>
      <c r="F34" s="19"/>
      <c r="G34" s="19" t="s">
        <v>24</v>
      </c>
      <c r="H34" s="19" t="s">
        <v>27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21" customHeight="1" x14ac:dyDescent="0.3">
      <c r="A35" s="25"/>
      <c r="B35" s="21"/>
      <c r="C35" s="21"/>
      <c r="D35" s="21"/>
      <c r="E35" s="21"/>
      <c r="F35" s="19"/>
      <c r="G35" s="22"/>
      <c r="H35" s="19" t="s">
        <v>28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21" customHeight="1" x14ac:dyDescent="0.3">
      <c r="A36" s="25"/>
      <c r="B36" s="21"/>
      <c r="C36" s="21"/>
      <c r="D36" s="21"/>
      <c r="E36" s="21"/>
      <c r="F36" s="19"/>
      <c r="G36" s="26" t="s">
        <v>24</v>
      </c>
      <c r="H36" s="19" t="s">
        <v>29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21" customHeight="1" x14ac:dyDescent="0.3">
      <c r="A37" s="25"/>
      <c r="B37" s="21"/>
      <c r="C37" s="21"/>
      <c r="D37" s="21"/>
      <c r="E37" s="21"/>
      <c r="F37" s="19"/>
      <c r="G37" s="26" t="s">
        <v>24</v>
      </c>
      <c r="H37" s="19" t="s">
        <v>30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21" customHeight="1" x14ac:dyDescent="0.3">
      <c r="A38" s="19"/>
      <c r="B38" s="19"/>
      <c r="C38" s="19"/>
      <c r="D38" s="19"/>
      <c r="E38" s="19"/>
      <c r="F38" s="19"/>
      <c r="G38" s="26" t="s">
        <v>24</v>
      </c>
      <c r="H38" s="19" t="s">
        <v>31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21" customHeight="1" x14ac:dyDescent="0.3">
      <c r="A39" s="21"/>
      <c r="B39" s="21"/>
      <c r="C39" s="21"/>
      <c r="D39" s="19"/>
      <c r="E39" s="21"/>
      <c r="F39" s="19"/>
      <c r="G39" s="19" t="s">
        <v>24</v>
      </c>
      <c r="H39" s="19" t="s">
        <v>32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21" customHeight="1" x14ac:dyDescent="0.3">
      <c r="A40" s="19"/>
      <c r="B40" s="19"/>
      <c r="C40" s="25"/>
      <c r="D40" s="25"/>
      <c r="E40" s="25"/>
      <c r="F40" s="25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5"/>
      <c r="U40" s="19"/>
      <c r="V40" s="19"/>
      <c r="W40" s="19"/>
      <c r="X40" s="19"/>
      <c r="Y40" s="27"/>
      <c r="Z40" s="19"/>
      <c r="AA40" s="25"/>
      <c r="AB40" s="19"/>
      <c r="AC40" s="19"/>
      <c r="AD40" s="19"/>
      <c r="AE40" s="19"/>
      <c r="AF40" s="19"/>
    </row>
    <row r="41" spans="1:32" ht="21" customHeight="1" x14ac:dyDescent="0.3">
      <c r="A41" s="19"/>
      <c r="B41" s="19"/>
      <c r="C41" s="25"/>
      <c r="D41" s="25"/>
      <c r="E41" s="25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" t="s">
        <v>33</v>
      </c>
      <c r="U41" s="2"/>
      <c r="V41" s="2"/>
      <c r="W41" s="2"/>
      <c r="X41" s="28" t="s">
        <v>34</v>
      </c>
      <c r="Y41" s="2" t="s">
        <v>241</v>
      </c>
      <c r="Z41" s="2"/>
      <c r="AA41" s="2"/>
      <c r="AB41" s="2"/>
      <c r="AC41" s="2"/>
      <c r="AD41" s="29"/>
      <c r="AE41" s="2"/>
      <c r="AF41" s="30"/>
    </row>
    <row r="42" spans="1:32" ht="21" customHeight="1" x14ac:dyDescent="0.3">
      <c r="A42" s="19"/>
      <c r="B42" s="19"/>
      <c r="C42" s="25"/>
      <c r="D42" s="25"/>
      <c r="E42" s="25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31" t="s">
        <v>36</v>
      </c>
      <c r="U42" s="30"/>
      <c r="V42" s="30"/>
      <c r="W42" s="30"/>
      <c r="X42" s="28" t="s">
        <v>34</v>
      </c>
      <c r="Y42" s="32" t="s">
        <v>295</v>
      </c>
      <c r="Z42" s="32"/>
      <c r="AA42" s="32"/>
      <c r="AB42" s="32"/>
      <c r="AC42" s="32"/>
      <c r="AD42" s="33"/>
      <c r="AE42" s="32"/>
      <c r="AF42" s="34"/>
    </row>
    <row r="43" spans="1:32" ht="21" customHeight="1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" t="s">
        <v>37</v>
      </c>
      <c r="U43" s="30"/>
      <c r="V43" s="30"/>
      <c r="W43" s="30"/>
      <c r="X43" s="28" t="s">
        <v>34</v>
      </c>
      <c r="Y43" s="32" t="s">
        <v>243</v>
      </c>
      <c r="Z43" s="32"/>
      <c r="AA43" s="32"/>
      <c r="AB43" s="32"/>
      <c r="AC43" s="32"/>
      <c r="AD43" s="33"/>
      <c r="AE43" s="32"/>
      <c r="AF43" s="34"/>
    </row>
    <row r="44" spans="1:32" ht="21" customHeight="1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" t="s">
        <v>38</v>
      </c>
      <c r="U44" s="30"/>
      <c r="V44" s="30"/>
      <c r="W44" s="30"/>
      <c r="X44" s="28" t="s">
        <v>34</v>
      </c>
      <c r="Y44" s="428" t="s">
        <v>296</v>
      </c>
      <c r="Z44" s="429"/>
      <c r="AA44" s="429"/>
      <c r="AB44" s="429"/>
      <c r="AC44" s="429"/>
      <c r="AD44" s="429"/>
      <c r="AE44" s="429"/>
      <c r="AF44" s="429"/>
    </row>
    <row r="45" spans="1:32" ht="21" customHeight="1" x14ac:dyDescent="0.3"/>
  </sheetData>
  <mergeCells count="14">
    <mergeCell ref="A8:E8"/>
    <mergeCell ref="A1:AF1"/>
    <mergeCell ref="A2:AF2"/>
    <mergeCell ref="A4:E4"/>
    <mergeCell ref="A5:E5"/>
    <mergeCell ref="A6:E6"/>
    <mergeCell ref="A32:E32"/>
    <mergeCell ref="Y44:AF44"/>
    <mergeCell ref="A10:E10"/>
    <mergeCell ref="A15:E15"/>
    <mergeCell ref="A17:E17"/>
    <mergeCell ref="A21:E21"/>
    <mergeCell ref="A25:E25"/>
    <mergeCell ref="A29:E29"/>
  </mergeCells>
  <phoneticPr fontId="1"/>
  <hyperlinks>
    <hyperlink ref="Y44" r:id="rId1" xr:uid="{00000000-0004-0000-0000-000000000000}"/>
  </hyperlinks>
  <pageMargins left="0.7" right="0.7" top="0.75" bottom="0.75" header="0.3" footer="0.3"/>
  <pageSetup paperSize="9" scale="77" orientation="portrait" horizontalDpi="4294967292" verticalDpi="4294967292" r:id="rId2"/>
  <rowBreaks count="1" manualBreakCount="1">
    <brk id="45" max="16383" man="1"/>
  </rowBreaks>
  <extLst>
    <ext xmlns:mx="http://schemas.microsoft.com/office/mac/excel/2008/main" uri="{64002731-A6B0-56B0-2670-7721B7C09600}">
      <mx:PLV Mode="0" OnePage="0" WScale="6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1"/>
  <sheetViews>
    <sheetView showGridLines="0" tabSelected="1" view="pageBreakPreview" zoomScale="130" zoomScaleNormal="70" zoomScaleSheetLayoutView="130" workbookViewId="0">
      <pane ySplit="1" topLeftCell="A61" activePane="bottomLeft" state="frozen"/>
      <selection pane="bottomLeft" activeCell="A65" sqref="A65"/>
    </sheetView>
  </sheetViews>
  <sheetFormatPr defaultColWidth="13" defaultRowHeight="16.2" x14ac:dyDescent="0.3"/>
  <cols>
    <col min="1" max="2" width="6.09765625" style="16" customWidth="1"/>
    <col min="3" max="4" width="9.5" style="108" customWidth="1"/>
    <col min="5" max="5" width="16.5" style="16" customWidth="1"/>
    <col min="6" max="8" width="7.09765625" style="16" customWidth="1"/>
    <col min="9" max="12" width="16.5" style="16" customWidth="1"/>
    <col min="13" max="13" width="13" style="16"/>
    <col min="14" max="14" width="15.69921875" style="16" customWidth="1"/>
    <col min="15" max="17" width="5.59765625" style="16" customWidth="1"/>
    <col min="18" max="20" width="15.69921875" style="16" customWidth="1"/>
    <col min="21" max="21" width="14.59765625" style="16" customWidth="1"/>
    <col min="22" max="16384" width="13" style="16"/>
  </cols>
  <sheetData>
    <row r="1" spans="1:12" ht="30" x14ac:dyDescent="0.3">
      <c r="A1" s="469" t="s">
        <v>297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 x14ac:dyDescent="0.3">
      <c r="A2" s="35"/>
      <c r="B2" s="35"/>
      <c r="C2" s="35"/>
      <c r="D2" s="35"/>
      <c r="E2" s="36"/>
      <c r="F2" s="35"/>
      <c r="G2" s="35"/>
      <c r="H2" s="35"/>
      <c r="I2" s="36"/>
      <c r="J2" s="36"/>
      <c r="K2" s="35"/>
      <c r="L2" s="36"/>
    </row>
    <row r="3" spans="1:12" ht="16.2" customHeight="1" x14ac:dyDescent="0.3">
      <c r="A3" s="37" t="s">
        <v>40</v>
      </c>
      <c r="B3" s="37"/>
      <c r="C3" s="38"/>
      <c r="D3" s="38"/>
      <c r="E3" s="378" t="s">
        <v>41</v>
      </c>
      <c r="G3" s="377"/>
      <c r="H3" s="377"/>
      <c r="I3" s="377"/>
      <c r="J3" s="377"/>
      <c r="K3" s="377"/>
      <c r="L3" s="377"/>
    </row>
    <row r="4" spans="1:12" x14ac:dyDescent="0.3">
      <c r="A4" s="37" t="s">
        <v>42</v>
      </c>
      <c r="B4" s="37"/>
      <c r="C4" s="38"/>
      <c r="D4" s="38"/>
      <c r="E4" s="39" t="s">
        <v>43</v>
      </c>
      <c r="G4" s="40"/>
      <c r="H4" s="40"/>
      <c r="I4" s="41"/>
      <c r="J4" s="41"/>
      <c r="K4" s="40"/>
      <c r="L4" s="41"/>
    </row>
    <row r="5" spans="1:12" x14ac:dyDescent="0.3">
      <c r="A5" s="37" t="s">
        <v>44</v>
      </c>
      <c r="B5" s="37"/>
      <c r="C5" s="38"/>
      <c r="D5" s="38"/>
      <c r="E5" s="39" t="s">
        <v>45</v>
      </c>
      <c r="G5" s="40"/>
      <c r="H5" s="40"/>
      <c r="I5" s="41"/>
      <c r="J5" s="41"/>
      <c r="K5" s="40"/>
      <c r="L5" s="41"/>
    </row>
    <row r="6" spans="1:12" x14ac:dyDescent="0.3">
      <c r="A6" s="37" t="s">
        <v>46</v>
      </c>
      <c r="B6" s="37"/>
      <c r="C6" s="38"/>
      <c r="D6" s="38"/>
      <c r="E6" s="39" t="s">
        <v>47</v>
      </c>
      <c r="G6" s="40"/>
      <c r="H6" s="40"/>
      <c r="I6" s="41"/>
      <c r="J6" s="41"/>
      <c r="K6" s="40"/>
      <c r="L6" s="41"/>
    </row>
    <row r="7" spans="1:12" x14ac:dyDescent="0.3">
      <c r="A7" s="35"/>
      <c r="B7" s="35"/>
      <c r="C7" s="35"/>
      <c r="D7" s="35"/>
      <c r="E7" s="36"/>
      <c r="F7" s="35"/>
      <c r="G7" s="35"/>
      <c r="H7" s="35"/>
      <c r="I7" s="36"/>
      <c r="J7" s="36"/>
      <c r="K7" s="36"/>
      <c r="L7" s="36"/>
    </row>
    <row r="8" spans="1:12" ht="16.8" thickBot="1" x14ac:dyDescent="0.35">
      <c r="A8" s="316" t="s">
        <v>373</v>
      </c>
      <c r="B8" s="316"/>
      <c r="C8" s="317"/>
      <c r="D8" s="317"/>
      <c r="E8" s="318"/>
      <c r="F8" s="317"/>
      <c r="G8" s="317"/>
      <c r="H8" s="317"/>
      <c r="I8" s="318"/>
      <c r="J8" s="319"/>
      <c r="K8" s="474"/>
      <c r="L8" s="475"/>
    </row>
    <row r="9" spans="1:12" x14ac:dyDescent="0.3">
      <c r="A9" s="476" t="s">
        <v>48</v>
      </c>
      <c r="B9" s="478" t="s">
        <v>49</v>
      </c>
      <c r="C9" s="478"/>
      <c r="D9" s="478"/>
      <c r="E9" s="479" t="s">
        <v>50</v>
      </c>
      <c r="F9" s="480"/>
      <c r="G9" s="480"/>
      <c r="H9" s="480"/>
      <c r="I9" s="481"/>
      <c r="J9" s="482" t="s">
        <v>283</v>
      </c>
      <c r="K9" s="484" t="s">
        <v>52</v>
      </c>
      <c r="L9" s="487" t="s">
        <v>53</v>
      </c>
    </row>
    <row r="10" spans="1:12" ht="16.8" thickBot="1" x14ac:dyDescent="0.35">
      <c r="A10" s="477"/>
      <c r="B10" s="320" t="s">
        <v>54</v>
      </c>
      <c r="C10" s="321" t="s">
        <v>55</v>
      </c>
      <c r="D10" s="322" t="s">
        <v>56</v>
      </c>
      <c r="E10" s="323" t="s">
        <v>57</v>
      </c>
      <c r="F10" s="489" t="s">
        <v>58</v>
      </c>
      <c r="G10" s="490"/>
      <c r="H10" s="491"/>
      <c r="I10" s="324" t="s">
        <v>59</v>
      </c>
      <c r="J10" s="483"/>
      <c r="K10" s="485"/>
      <c r="L10" s="488"/>
    </row>
    <row r="11" spans="1:12" ht="16.8" thickTop="1" x14ac:dyDescent="0.3">
      <c r="A11" s="325">
        <v>1</v>
      </c>
      <c r="B11" s="326" t="s">
        <v>60</v>
      </c>
      <c r="C11" s="327">
        <v>0.375</v>
      </c>
      <c r="D11" s="328">
        <f t="shared" ref="D11:D16" si="0">C11+TIME(0,45,0)</f>
        <v>0.40625</v>
      </c>
      <c r="E11" s="329"/>
      <c r="F11" s="330"/>
      <c r="G11" s="331" t="s">
        <v>80</v>
      </c>
      <c r="H11" s="332"/>
      <c r="I11" s="333"/>
      <c r="J11" s="334"/>
      <c r="K11" s="335"/>
      <c r="L11" s="336"/>
    </row>
    <row r="12" spans="1:12" x14ac:dyDescent="0.3">
      <c r="A12" s="337">
        <v>2</v>
      </c>
      <c r="B12" s="338" t="s">
        <v>63</v>
      </c>
      <c r="C12" s="339">
        <f t="shared" ref="C12:C16" si="1">D11+TIME(0,5,0)</f>
        <v>0.40972222222222221</v>
      </c>
      <c r="D12" s="340">
        <f t="shared" si="0"/>
        <v>0.44097222222222221</v>
      </c>
      <c r="E12" s="341"/>
      <c r="F12" s="342"/>
      <c r="G12" s="343" t="s">
        <v>80</v>
      </c>
      <c r="H12" s="344"/>
      <c r="I12" s="345"/>
      <c r="J12" s="346"/>
      <c r="K12" s="347"/>
      <c r="L12" s="348"/>
    </row>
    <row r="13" spans="1:12" x14ac:dyDescent="0.3">
      <c r="A13" s="337">
        <v>3</v>
      </c>
      <c r="B13" s="338" t="s">
        <v>64</v>
      </c>
      <c r="C13" s="339">
        <f t="shared" si="1"/>
        <v>0.44444444444444442</v>
      </c>
      <c r="D13" s="340">
        <f t="shared" si="0"/>
        <v>0.47569444444444442</v>
      </c>
      <c r="E13" s="349"/>
      <c r="F13" s="342"/>
      <c r="G13" s="343" t="s">
        <v>80</v>
      </c>
      <c r="H13" s="344"/>
      <c r="I13" s="350"/>
      <c r="J13" s="346"/>
      <c r="K13" s="351"/>
      <c r="L13" s="348"/>
    </row>
    <row r="14" spans="1:12" x14ac:dyDescent="0.3">
      <c r="A14" s="337">
        <v>4</v>
      </c>
      <c r="B14" s="338" t="s">
        <v>65</v>
      </c>
      <c r="C14" s="339">
        <f t="shared" si="1"/>
        <v>0.47916666666666663</v>
      </c>
      <c r="D14" s="340">
        <f t="shared" si="0"/>
        <v>0.51041666666666663</v>
      </c>
      <c r="E14" s="352"/>
      <c r="F14" s="342"/>
      <c r="G14" s="343" t="s">
        <v>80</v>
      </c>
      <c r="H14" s="344"/>
      <c r="I14" s="350"/>
      <c r="J14" s="353"/>
      <c r="K14" s="354"/>
      <c r="L14" s="355"/>
    </row>
    <row r="15" spans="1:12" x14ac:dyDescent="0.3">
      <c r="A15" s="337">
        <v>5</v>
      </c>
      <c r="B15" s="338" t="s">
        <v>66</v>
      </c>
      <c r="C15" s="339">
        <f t="shared" si="1"/>
        <v>0.51388888888888884</v>
      </c>
      <c r="D15" s="340">
        <f t="shared" si="0"/>
        <v>0.54513888888888884</v>
      </c>
      <c r="E15" s="352"/>
      <c r="F15" s="342"/>
      <c r="G15" s="343" t="s">
        <v>80</v>
      </c>
      <c r="H15" s="344"/>
      <c r="I15" s="356"/>
      <c r="J15" s="353"/>
      <c r="K15" s="351"/>
      <c r="L15" s="355"/>
    </row>
    <row r="16" spans="1:12" x14ac:dyDescent="0.3">
      <c r="A16" s="337">
        <v>6</v>
      </c>
      <c r="B16" s="338" t="s">
        <v>69</v>
      </c>
      <c r="C16" s="339">
        <f t="shared" si="1"/>
        <v>0.54861111111111105</v>
      </c>
      <c r="D16" s="340">
        <f t="shared" si="0"/>
        <v>0.57986111111111105</v>
      </c>
      <c r="E16" s="352"/>
      <c r="F16" s="357"/>
      <c r="G16" s="343" t="s">
        <v>80</v>
      </c>
      <c r="H16" s="344"/>
      <c r="I16" s="345"/>
      <c r="J16" s="358"/>
      <c r="K16" s="347"/>
      <c r="L16" s="355"/>
    </row>
    <row r="17" spans="1:12" x14ac:dyDescent="0.3">
      <c r="A17" s="337">
        <v>7</v>
      </c>
      <c r="B17" s="338" t="s">
        <v>69</v>
      </c>
      <c r="C17" s="339">
        <f t="shared" ref="C17:C19" si="2">D16+TIME(0,5,0)</f>
        <v>0.58333333333333326</v>
      </c>
      <c r="D17" s="340">
        <f t="shared" ref="D17:D19" si="3">C17+TIME(0,45,0)</f>
        <v>0.61458333333333326</v>
      </c>
      <c r="E17" s="352"/>
      <c r="F17" s="357"/>
      <c r="G17" s="343" t="s">
        <v>80</v>
      </c>
      <c r="H17" s="344"/>
      <c r="I17" s="345"/>
      <c r="J17" s="358"/>
      <c r="K17" s="347"/>
      <c r="L17" s="359"/>
    </row>
    <row r="18" spans="1:12" x14ac:dyDescent="0.3">
      <c r="A18" s="337">
        <v>8</v>
      </c>
      <c r="B18" s="338" t="s">
        <v>69</v>
      </c>
      <c r="C18" s="339">
        <f t="shared" si="2"/>
        <v>0.61805555555555547</v>
      </c>
      <c r="D18" s="340">
        <f t="shared" si="3"/>
        <v>0.64930555555555547</v>
      </c>
      <c r="E18" s="352"/>
      <c r="F18" s="357"/>
      <c r="G18" s="343" t="s">
        <v>80</v>
      </c>
      <c r="H18" s="344"/>
      <c r="I18" s="345"/>
      <c r="J18" s="358"/>
      <c r="K18" s="347"/>
      <c r="L18" s="359"/>
    </row>
    <row r="19" spans="1:12" ht="16.8" thickBot="1" x14ac:dyDescent="0.35">
      <c r="A19" s="360">
        <v>9</v>
      </c>
      <c r="B19" s="361" t="s">
        <v>69</v>
      </c>
      <c r="C19" s="362">
        <f t="shared" si="2"/>
        <v>0.65277777777777768</v>
      </c>
      <c r="D19" s="363">
        <f t="shared" si="3"/>
        <v>0.68402777777777768</v>
      </c>
      <c r="E19" s="364"/>
      <c r="F19" s="365"/>
      <c r="G19" s="366" t="s">
        <v>80</v>
      </c>
      <c r="H19" s="367"/>
      <c r="I19" s="368"/>
      <c r="J19" s="369"/>
      <c r="K19" s="370"/>
      <c r="L19" s="371"/>
    </row>
    <row r="20" spans="1:12" x14ac:dyDescent="0.3">
      <c r="A20" s="35"/>
      <c r="B20" s="35"/>
      <c r="C20" s="35"/>
      <c r="D20" s="35"/>
      <c r="E20" s="36"/>
      <c r="F20" s="35"/>
      <c r="G20" s="35"/>
      <c r="H20" s="35"/>
      <c r="I20" s="36"/>
      <c r="J20" s="36"/>
      <c r="K20" s="36"/>
      <c r="L20" s="36"/>
    </row>
    <row r="21" spans="1:12" x14ac:dyDescent="0.3">
      <c r="A21" s="486" t="s">
        <v>381</v>
      </c>
      <c r="B21" s="486"/>
      <c r="C21" s="486"/>
      <c r="D21" s="35"/>
      <c r="E21" s="36"/>
      <c r="F21" s="35"/>
      <c r="G21" s="35"/>
      <c r="H21" s="35"/>
      <c r="I21" s="36"/>
      <c r="J21" s="36"/>
      <c r="K21" s="36"/>
      <c r="L21" s="36"/>
    </row>
    <row r="22" spans="1:12" ht="16.8" thickBot="1" x14ac:dyDescent="0.35">
      <c r="A22" s="37" t="s">
        <v>442</v>
      </c>
      <c r="B22" s="37"/>
      <c r="C22" s="38"/>
      <c r="D22" s="38"/>
      <c r="E22" s="42"/>
      <c r="F22" s="38"/>
      <c r="G22" s="38"/>
      <c r="H22" s="38"/>
      <c r="I22" s="42"/>
      <c r="J22" s="43"/>
      <c r="K22" s="375"/>
      <c r="L22" s="376"/>
    </row>
    <row r="23" spans="1:12" x14ac:dyDescent="0.3">
      <c r="A23" s="434" t="s">
        <v>48</v>
      </c>
      <c r="B23" s="445" t="s">
        <v>49</v>
      </c>
      <c r="C23" s="445"/>
      <c r="D23" s="445"/>
      <c r="E23" s="470" t="s">
        <v>50</v>
      </c>
      <c r="F23" s="465"/>
      <c r="G23" s="465"/>
      <c r="H23" s="465"/>
      <c r="I23" s="466"/>
      <c r="J23" s="467" t="s">
        <v>283</v>
      </c>
      <c r="K23" s="447" t="s">
        <v>52</v>
      </c>
      <c r="L23" s="459" t="s">
        <v>53</v>
      </c>
    </row>
    <row r="24" spans="1:12" ht="16.8" thickBot="1" x14ac:dyDescent="0.35">
      <c r="A24" s="435"/>
      <c r="B24" s="44" t="s">
        <v>54</v>
      </c>
      <c r="C24" s="45" t="s">
        <v>55</v>
      </c>
      <c r="D24" s="46" t="s">
        <v>56</v>
      </c>
      <c r="E24" s="47" t="s">
        <v>57</v>
      </c>
      <c r="F24" s="471" t="s">
        <v>58</v>
      </c>
      <c r="G24" s="472"/>
      <c r="H24" s="473"/>
      <c r="I24" s="48" t="s">
        <v>59</v>
      </c>
      <c r="J24" s="468"/>
      <c r="K24" s="448"/>
      <c r="L24" s="460"/>
    </row>
    <row r="25" spans="1:12" ht="16.8" thickTop="1" x14ac:dyDescent="0.3">
      <c r="A25" s="49">
        <v>1</v>
      </c>
      <c r="B25" s="50" t="s">
        <v>60</v>
      </c>
      <c r="C25" s="51">
        <v>0.47916666666666669</v>
      </c>
      <c r="D25" s="52">
        <f t="shared" ref="D25:D29" si="4">C25+TIME(0,45,0)</f>
        <v>0.51041666666666674</v>
      </c>
      <c r="E25" s="53" t="s">
        <v>357</v>
      </c>
      <c r="F25" s="54">
        <v>7</v>
      </c>
      <c r="G25" s="55" t="s">
        <v>80</v>
      </c>
      <c r="H25" s="115">
        <v>0</v>
      </c>
      <c r="I25" s="57" t="s">
        <v>358</v>
      </c>
      <c r="J25" s="58" t="s">
        <v>359</v>
      </c>
      <c r="K25" s="59" t="s">
        <v>360</v>
      </c>
      <c r="L25" s="452" t="s">
        <v>67</v>
      </c>
    </row>
    <row r="26" spans="1:12" x14ac:dyDescent="0.3">
      <c r="A26" s="60">
        <v>2</v>
      </c>
      <c r="B26" s="61" t="s">
        <v>63</v>
      </c>
      <c r="C26" s="51">
        <f t="shared" ref="C26:C29" si="5">D25+TIME(0,5,0)</f>
        <v>0.51388888888888895</v>
      </c>
      <c r="D26" s="52">
        <f t="shared" si="4"/>
        <v>0.54513888888888895</v>
      </c>
      <c r="E26" s="62" t="s">
        <v>359</v>
      </c>
      <c r="F26" s="54">
        <v>7</v>
      </c>
      <c r="G26" s="55" t="s">
        <v>80</v>
      </c>
      <c r="H26" s="115">
        <v>0</v>
      </c>
      <c r="I26" s="63" t="s">
        <v>360</v>
      </c>
      <c r="J26" s="64" t="s">
        <v>357</v>
      </c>
      <c r="K26" s="65" t="s">
        <v>364</v>
      </c>
      <c r="L26" s="452"/>
    </row>
    <row r="27" spans="1:12" x14ac:dyDescent="0.3">
      <c r="A27" s="49">
        <v>3</v>
      </c>
      <c r="B27" s="61" t="s">
        <v>64</v>
      </c>
      <c r="C27" s="51">
        <f t="shared" si="5"/>
        <v>0.54861111111111116</v>
      </c>
      <c r="D27" s="66">
        <f t="shared" si="4"/>
        <v>0.57986111111111116</v>
      </c>
      <c r="E27" s="67" t="s">
        <v>361</v>
      </c>
      <c r="F27" s="54">
        <v>4</v>
      </c>
      <c r="G27" s="55" t="s">
        <v>80</v>
      </c>
      <c r="H27" s="115">
        <v>0</v>
      </c>
      <c r="I27" s="68" t="s">
        <v>248</v>
      </c>
      <c r="J27" s="64" t="s">
        <v>359</v>
      </c>
      <c r="K27" s="69" t="s">
        <v>365</v>
      </c>
      <c r="L27" s="463"/>
    </row>
    <row r="28" spans="1:12" x14ac:dyDescent="0.3">
      <c r="A28" s="60">
        <v>4</v>
      </c>
      <c r="B28" s="61" t="s">
        <v>65</v>
      </c>
      <c r="C28" s="51">
        <f t="shared" si="5"/>
        <v>0.58333333333333337</v>
      </c>
      <c r="D28" s="66">
        <f t="shared" si="4"/>
        <v>0.61458333333333337</v>
      </c>
      <c r="E28" s="70" t="s">
        <v>359</v>
      </c>
      <c r="F28" s="54">
        <v>2</v>
      </c>
      <c r="G28" s="55" t="s">
        <v>80</v>
      </c>
      <c r="H28" s="115">
        <v>1</v>
      </c>
      <c r="I28" s="68" t="s">
        <v>362</v>
      </c>
      <c r="J28" s="71" t="s">
        <v>366</v>
      </c>
      <c r="K28" s="59" t="s">
        <v>248</v>
      </c>
      <c r="L28" s="494" t="s">
        <v>73</v>
      </c>
    </row>
    <row r="29" spans="1:12" x14ac:dyDescent="0.3">
      <c r="A29" s="49">
        <v>5</v>
      </c>
      <c r="B29" s="61" t="s">
        <v>66</v>
      </c>
      <c r="C29" s="51">
        <f t="shared" si="5"/>
        <v>0.61805555555555558</v>
      </c>
      <c r="D29" s="66">
        <f t="shared" si="4"/>
        <v>0.64930555555555558</v>
      </c>
      <c r="E29" s="70" t="s">
        <v>363</v>
      </c>
      <c r="F29" s="54">
        <v>1</v>
      </c>
      <c r="G29" s="55" t="s">
        <v>80</v>
      </c>
      <c r="H29" s="115">
        <v>0</v>
      </c>
      <c r="I29" s="72" t="s">
        <v>248</v>
      </c>
      <c r="J29" s="73" t="s">
        <v>360</v>
      </c>
      <c r="K29" s="69" t="s">
        <v>365</v>
      </c>
      <c r="L29" s="455"/>
    </row>
    <row r="30" spans="1:12" ht="16.8" thickBot="1" x14ac:dyDescent="0.35">
      <c r="A30" s="284">
        <v>6</v>
      </c>
      <c r="B30" s="92" t="s">
        <v>69</v>
      </c>
      <c r="C30" s="122">
        <f t="shared" ref="C30" si="6">D29+TIME(0,5,0)</f>
        <v>0.65277777777777779</v>
      </c>
      <c r="D30" s="102">
        <f t="shared" ref="D30" si="7">C30+TIME(0,45,0)</f>
        <v>0.68402777777777779</v>
      </c>
      <c r="E30" s="103" t="s">
        <v>360</v>
      </c>
      <c r="F30" s="104">
        <v>0</v>
      </c>
      <c r="G30" s="79" t="s">
        <v>80</v>
      </c>
      <c r="H30" s="117">
        <v>3</v>
      </c>
      <c r="I30" s="80" t="s">
        <v>362</v>
      </c>
      <c r="J30" s="81" t="s">
        <v>367</v>
      </c>
      <c r="K30" s="105" t="s">
        <v>248</v>
      </c>
      <c r="L30" s="456"/>
    </row>
    <row r="31" spans="1:12" x14ac:dyDescent="0.3">
      <c r="A31" s="82"/>
      <c r="B31" s="82"/>
      <c r="C31" s="83"/>
      <c r="D31" s="83"/>
      <c r="E31" s="84"/>
      <c r="F31" s="85"/>
      <c r="G31" s="85"/>
      <c r="H31" s="85"/>
      <c r="I31" s="461" t="s">
        <v>368</v>
      </c>
      <c r="J31" s="461"/>
      <c r="K31" s="461"/>
      <c r="L31" s="461"/>
    </row>
    <row r="32" spans="1:12" ht="16.8" thickBot="1" x14ac:dyDescent="0.35">
      <c r="A32" s="37" t="s">
        <v>374</v>
      </c>
      <c r="B32" s="37"/>
      <c r="C32" s="38"/>
      <c r="D32" s="38"/>
      <c r="E32" s="42"/>
      <c r="F32" s="38"/>
      <c r="G32" s="38"/>
      <c r="H32" s="38"/>
      <c r="I32" s="42"/>
      <c r="J32" s="43"/>
      <c r="K32" s="457"/>
      <c r="L32" s="458"/>
    </row>
    <row r="33" spans="1:12" x14ac:dyDescent="0.3">
      <c r="A33" s="434" t="s">
        <v>48</v>
      </c>
      <c r="B33" s="444" t="s">
        <v>49</v>
      </c>
      <c r="C33" s="445"/>
      <c r="D33" s="445"/>
      <c r="E33" s="492" t="s">
        <v>50</v>
      </c>
      <c r="F33" s="437"/>
      <c r="G33" s="437"/>
      <c r="H33" s="437"/>
      <c r="I33" s="438"/>
      <c r="J33" s="493" t="s">
        <v>51</v>
      </c>
      <c r="K33" s="447" t="s">
        <v>52</v>
      </c>
      <c r="L33" s="459" t="s">
        <v>53</v>
      </c>
    </row>
    <row r="34" spans="1:12" ht="16.8" thickBot="1" x14ac:dyDescent="0.35">
      <c r="A34" s="435"/>
      <c r="B34" s="44" t="s">
        <v>70</v>
      </c>
      <c r="C34" s="45" t="s">
        <v>55</v>
      </c>
      <c r="D34" s="46" t="s">
        <v>56</v>
      </c>
      <c r="E34" s="86" t="s">
        <v>57</v>
      </c>
      <c r="F34" s="439" t="s">
        <v>71</v>
      </c>
      <c r="G34" s="440"/>
      <c r="H34" s="441"/>
      <c r="I34" s="87" t="s">
        <v>72</v>
      </c>
      <c r="J34" s="441"/>
      <c r="K34" s="448"/>
      <c r="L34" s="460"/>
    </row>
    <row r="35" spans="1:12" ht="16.8" thickTop="1" x14ac:dyDescent="0.3">
      <c r="A35" s="285">
        <v>7</v>
      </c>
      <c r="B35" s="50" t="s">
        <v>60</v>
      </c>
      <c r="C35" s="51">
        <v>0.375</v>
      </c>
      <c r="D35" s="52">
        <f t="shared" ref="D35:D37" si="8">C35+TIME(0,45,0)</f>
        <v>0.40625</v>
      </c>
      <c r="E35" s="287" t="s">
        <v>370</v>
      </c>
      <c r="F35" s="110">
        <v>2</v>
      </c>
      <c r="G35" s="288" t="s">
        <v>80</v>
      </c>
      <c r="H35" s="111">
        <v>1</v>
      </c>
      <c r="I35" s="57" t="s">
        <v>357</v>
      </c>
      <c r="J35" s="53" t="s">
        <v>366</v>
      </c>
      <c r="K35" s="90" t="s">
        <v>367</v>
      </c>
      <c r="L35" s="454" t="s">
        <v>68</v>
      </c>
    </row>
    <row r="36" spans="1:12" x14ac:dyDescent="0.3">
      <c r="A36" s="88">
        <v>8</v>
      </c>
      <c r="B36" s="61" t="s">
        <v>369</v>
      </c>
      <c r="C36" s="51">
        <f t="shared" ref="C36:C37" si="9">D35+TIME(0,5,0)</f>
        <v>0.40972222222222221</v>
      </c>
      <c r="D36" s="52">
        <f t="shared" si="8"/>
        <v>0.44097222222222221</v>
      </c>
      <c r="E36" s="62" t="s">
        <v>361</v>
      </c>
      <c r="F36" s="54">
        <v>4</v>
      </c>
      <c r="G36" s="55" t="s">
        <v>80</v>
      </c>
      <c r="H36" s="115">
        <v>0</v>
      </c>
      <c r="I36" s="63" t="s">
        <v>363</v>
      </c>
      <c r="J36" s="121" t="s">
        <v>372</v>
      </c>
      <c r="K36" s="71" t="s">
        <v>364</v>
      </c>
      <c r="L36" s="455"/>
    </row>
    <row r="37" spans="1:12" ht="16.8" thickBot="1" x14ac:dyDescent="0.35">
      <c r="A37" s="91">
        <v>9</v>
      </c>
      <c r="B37" s="92" t="s">
        <v>64</v>
      </c>
      <c r="C37" s="77">
        <f t="shared" si="9"/>
        <v>0.44444444444444442</v>
      </c>
      <c r="D37" s="102">
        <f t="shared" si="8"/>
        <v>0.47569444444444442</v>
      </c>
      <c r="E37" s="94" t="s">
        <v>370</v>
      </c>
      <c r="F37" s="95">
        <v>8</v>
      </c>
      <c r="G37" s="79" t="s">
        <v>80</v>
      </c>
      <c r="H37" s="117">
        <v>0</v>
      </c>
      <c r="I37" s="290" t="s">
        <v>358</v>
      </c>
      <c r="J37" s="123" t="s">
        <v>366</v>
      </c>
      <c r="K37" s="291" t="s">
        <v>367</v>
      </c>
      <c r="L37" s="456"/>
    </row>
    <row r="38" spans="1:12" x14ac:dyDescent="0.3">
      <c r="A38" s="82"/>
      <c r="B38" s="82"/>
      <c r="C38" s="83"/>
      <c r="D38" s="83"/>
      <c r="E38" s="84"/>
      <c r="F38" s="84"/>
      <c r="G38" s="82"/>
      <c r="H38" s="84"/>
      <c r="I38" s="461" t="s">
        <v>371</v>
      </c>
      <c r="J38" s="461"/>
      <c r="K38" s="461"/>
      <c r="L38" s="461"/>
    </row>
    <row r="39" spans="1:12" x14ac:dyDescent="0.3">
      <c r="A39" s="315" t="s">
        <v>437</v>
      </c>
      <c r="B39" s="315"/>
      <c r="C39" s="315"/>
      <c r="D39" s="83"/>
      <c r="E39" s="84"/>
      <c r="F39" s="84"/>
      <c r="G39" s="82"/>
      <c r="H39" s="84"/>
      <c r="I39" s="310"/>
      <c r="J39" s="310"/>
      <c r="K39" s="310"/>
      <c r="L39" s="310"/>
    </row>
    <row r="40" spans="1:12" ht="16.8" thickBot="1" x14ac:dyDescent="0.35">
      <c r="A40" s="37" t="s">
        <v>375</v>
      </c>
      <c r="B40" s="37"/>
      <c r="C40" s="83"/>
      <c r="D40" s="83"/>
      <c r="E40" s="84"/>
      <c r="F40" s="84"/>
      <c r="G40" s="82"/>
      <c r="H40" s="84"/>
      <c r="I40" s="84"/>
      <c r="J40" s="43"/>
      <c r="K40" s="457"/>
      <c r="L40" s="458"/>
    </row>
    <row r="41" spans="1:12" x14ac:dyDescent="0.3">
      <c r="A41" s="434" t="s">
        <v>48</v>
      </c>
      <c r="B41" s="444" t="s">
        <v>49</v>
      </c>
      <c r="C41" s="445"/>
      <c r="D41" s="446"/>
      <c r="E41" s="464" t="s">
        <v>50</v>
      </c>
      <c r="F41" s="465"/>
      <c r="G41" s="465"/>
      <c r="H41" s="465"/>
      <c r="I41" s="466"/>
      <c r="J41" s="467" t="s">
        <v>51</v>
      </c>
      <c r="K41" s="447" t="s">
        <v>52</v>
      </c>
      <c r="L41" s="459" t="s">
        <v>53</v>
      </c>
    </row>
    <row r="42" spans="1:12" ht="16.8" thickBot="1" x14ac:dyDescent="0.35">
      <c r="A42" s="435"/>
      <c r="B42" s="44" t="s">
        <v>70</v>
      </c>
      <c r="C42" s="45" t="s">
        <v>55</v>
      </c>
      <c r="D42" s="97" t="s">
        <v>56</v>
      </c>
      <c r="E42" s="98" t="s">
        <v>57</v>
      </c>
      <c r="F42" s="439" t="s">
        <v>71</v>
      </c>
      <c r="G42" s="440"/>
      <c r="H42" s="441"/>
      <c r="I42" s="87" t="s">
        <v>59</v>
      </c>
      <c r="J42" s="468"/>
      <c r="K42" s="448"/>
      <c r="L42" s="460"/>
    </row>
    <row r="43" spans="1:12" ht="32.4" customHeight="1" thickTop="1" x14ac:dyDescent="0.3">
      <c r="A43" s="99">
        <v>10</v>
      </c>
      <c r="B43" s="50" t="s">
        <v>60</v>
      </c>
      <c r="C43" s="51">
        <v>0.375</v>
      </c>
      <c r="D43" s="52">
        <f t="shared" ref="D43:D44" si="10">C43+TIME(0,45,0)</f>
        <v>0.40625</v>
      </c>
      <c r="E43" s="390" t="s">
        <v>421</v>
      </c>
      <c r="F43" s="54">
        <v>1</v>
      </c>
      <c r="G43" s="55" t="s">
        <v>80</v>
      </c>
      <c r="H43" s="115">
        <v>0</v>
      </c>
      <c r="I43" s="391" t="s">
        <v>422</v>
      </c>
      <c r="J43" s="395" t="s">
        <v>425</v>
      </c>
      <c r="K43" s="396" t="s">
        <v>426</v>
      </c>
      <c r="L43" s="451" t="s">
        <v>365</v>
      </c>
    </row>
    <row r="44" spans="1:12" ht="32.4" customHeight="1" x14ac:dyDescent="0.3">
      <c r="A44" s="88">
        <v>11</v>
      </c>
      <c r="B44" s="61" t="s">
        <v>63</v>
      </c>
      <c r="C44" s="51">
        <f t="shared" ref="C44" si="11">D43+TIME(0,5,0)</f>
        <v>0.40972222222222221</v>
      </c>
      <c r="D44" s="52">
        <f t="shared" si="10"/>
        <v>0.44097222222222221</v>
      </c>
      <c r="E44" s="392" t="s">
        <v>420</v>
      </c>
      <c r="F44" s="54">
        <v>5</v>
      </c>
      <c r="G44" s="55" t="s">
        <v>80</v>
      </c>
      <c r="H44" s="115">
        <v>1</v>
      </c>
      <c r="I44" s="393" t="s">
        <v>419</v>
      </c>
      <c r="J44" s="397" t="s">
        <v>427</v>
      </c>
      <c r="K44" s="398" t="s">
        <v>428</v>
      </c>
      <c r="L44" s="452"/>
    </row>
    <row r="45" spans="1:12" ht="32.4" customHeight="1" x14ac:dyDescent="0.3">
      <c r="A45" s="99">
        <v>12</v>
      </c>
      <c r="B45" s="61" t="s">
        <v>64</v>
      </c>
      <c r="C45" s="51">
        <f t="shared" ref="C45" si="12">D44+TIME(0,5,0)</f>
        <v>0.44444444444444442</v>
      </c>
      <c r="D45" s="52">
        <f t="shared" ref="D45" si="13">C45+TIME(0,45,0)</f>
        <v>0.47569444444444442</v>
      </c>
      <c r="E45" s="394" t="s">
        <v>423</v>
      </c>
      <c r="F45" s="54">
        <v>5</v>
      </c>
      <c r="G45" s="55" t="s">
        <v>80</v>
      </c>
      <c r="H45" s="115">
        <v>0</v>
      </c>
      <c r="I45" s="391" t="s">
        <v>443</v>
      </c>
      <c r="J45" s="954" t="s">
        <v>440</v>
      </c>
      <c r="K45" s="399" t="s">
        <v>429</v>
      </c>
      <c r="L45" s="463"/>
    </row>
    <row r="46" spans="1:12" ht="32.4" customHeight="1" x14ac:dyDescent="0.3">
      <c r="A46" s="88">
        <v>13</v>
      </c>
      <c r="B46" s="61" t="s">
        <v>65</v>
      </c>
      <c r="C46" s="51">
        <f t="shared" ref="C46:C50" si="14">D45+TIME(0,5,0)</f>
        <v>0.47916666666666663</v>
      </c>
      <c r="D46" s="52">
        <f t="shared" ref="D46:D50" si="15">C46+TIME(0,45,0)</f>
        <v>0.51041666666666663</v>
      </c>
      <c r="E46" s="394" t="s">
        <v>424</v>
      </c>
      <c r="F46" s="54">
        <v>0</v>
      </c>
      <c r="G46" s="55" t="s">
        <v>80</v>
      </c>
      <c r="H46" s="115">
        <v>1</v>
      </c>
      <c r="I46" s="945" t="s">
        <v>444</v>
      </c>
      <c r="J46" s="954" t="s">
        <v>440</v>
      </c>
      <c r="K46" s="982" t="s">
        <v>454</v>
      </c>
      <c r="L46" s="462" t="s">
        <v>359</v>
      </c>
    </row>
    <row r="47" spans="1:12" ht="32.4" customHeight="1" x14ac:dyDescent="0.3">
      <c r="A47" s="101">
        <v>14</v>
      </c>
      <c r="B47" s="61" t="s">
        <v>66</v>
      </c>
      <c r="C47" s="74">
        <f t="shared" si="14"/>
        <v>0.51388888888888884</v>
      </c>
      <c r="D47" s="66">
        <f t="shared" si="15"/>
        <v>0.54513888888888884</v>
      </c>
      <c r="E47" s="394" t="s">
        <v>445</v>
      </c>
      <c r="F47" s="963" t="s">
        <v>450</v>
      </c>
      <c r="G47" s="962" t="s">
        <v>448</v>
      </c>
      <c r="H47" s="964" t="s">
        <v>449</v>
      </c>
      <c r="I47" s="946" t="s">
        <v>446</v>
      </c>
      <c r="J47" s="400" t="s">
        <v>430</v>
      </c>
      <c r="K47" s="983" t="s">
        <v>455</v>
      </c>
      <c r="L47" s="463"/>
    </row>
    <row r="48" spans="1:12" x14ac:dyDescent="0.3">
      <c r="A48" s="401" t="s">
        <v>431</v>
      </c>
      <c r="B48" s="402" t="s">
        <v>75</v>
      </c>
      <c r="C48" s="403">
        <f t="shared" si="14"/>
        <v>0.54861111111111105</v>
      </c>
      <c r="D48" s="404">
        <f t="shared" si="15"/>
        <v>0.57986111111111105</v>
      </c>
      <c r="E48" s="405"/>
      <c r="F48" s="406"/>
      <c r="G48" s="407" t="s">
        <v>80</v>
      </c>
      <c r="H48" s="408"/>
      <c r="I48" s="409"/>
      <c r="J48" s="410"/>
      <c r="K48" s="411"/>
      <c r="L48" s="412"/>
    </row>
    <row r="49" spans="1:12" ht="18" customHeight="1" x14ac:dyDescent="0.3">
      <c r="A49" s="401" t="s">
        <v>431</v>
      </c>
      <c r="B49" s="413" t="s">
        <v>76</v>
      </c>
      <c r="C49" s="403">
        <f t="shared" si="14"/>
        <v>0.58333333333333326</v>
      </c>
      <c r="D49" s="404">
        <f t="shared" si="15"/>
        <v>0.61458333333333326</v>
      </c>
      <c r="E49" s="405"/>
      <c r="F49" s="414"/>
      <c r="G49" s="407" t="s">
        <v>80</v>
      </c>
      <c r="H49" s="408"/>
      <c r="I49" s="409"/>
      <c r="J49" s="405"/>
      <c r="K49" s="411"/>
      <c r="L49" s="412"/>
    </row>
    <row r="50" spans="1:12" ht="18" customHeight="1" thickBot="1" x14ac:dyDescent="0.35">
      <c r="A50" s="299" t="s">
        <v>431</v>
      </c>
      <c r="B50" s="300" t="s">
        <v>380</v>
      </c>
      <c r="C50" s="301">
        <f t="shared" si="14"/>
        <v>0.61805555555555547</v>
      </c>
      <c r="D50" s="302">
        <f t="shared" si="15"/>
        <v>0.64930555555555547</v>
      </c>
      <c r="E50" s="303"/>
      <c r="F50" s="304"/>
      <c r="G50" s="305" t="s">
        <v>80</v>
      </c>
      <c r="H50" s="306"/>
      <c r="I50" s="307"/>
      <c r="J50" s="303"/>
      <c r="K50" s="308"/>
      <c r="L50" s="309"/>
    </row>
    <row r="51" spans="1:12" x14ac:dyDescent="0.3">
      <c r="B51" s="223"/>
      <c r="J51" s="312"/>
      <c r="K51" s="312"/>
      <c r="L51" s="313" t="s">
        <v>382</v>
      </c>
    </row>
    <row r="52" spans="1:12" ht="18" customHeight="1" thickBot="1" x14ac:dyDescent="0.35">
      <c r="A52" s="37" t="s">
        <v>441</v>
      </c>
      <c r="B52" s="37"/>
      <c r="C52" s="83"/>
      <c r="D52" s="83"/>
      <c r="E52" s="84"/>
      <c r="F52" s="84"/>
      <c r="G52" s="82"/>
      <c r="H52" s="84"/>
      <c r="I52" s="84"/>
      <c r="J52" s="106"/>
      <c r="K52" s="458"/>
      <c r="L52" s="458"/>
    </row>
    <row r="53" spans="1:12" ht="18" customHeight="1" x14ac:dyDescent="0.3">
      <c r="A53" s="434" t="s">
        <v>48</v>
      </c>
      <c r="B53" s="444" t="s">
        <v>49</v>
      </c>
      <c r="C53" s="445"/>
      <c r="D53" s="446"/>
      <c r="E53" s="436" t="s">
        <v>50</v>
      </c>
      <c r="F53" s="437"/>
      <c r="G53" s="437"/>
      <c r="H53" s="437"/>
      <c r="I53" s="437"/>
      <c r="J53" s="442" t="s">
        <v>51</v>
      </c>
      <c r="K53" s="447" t="s">
        <v>52</v>
      </c>
      <c r="L53" s="449" t="s">
        <v>53</v>
      </c>
    </row>
    <row r="54" spans="1:12" ht="16.8" thickBot="1" x14ac:dyDescent="0.35">
      <c r="A54" s="435"/>
      <c r="B54" s="44" t="s">
        <v>70</v>
      </c>
      <c r="C54" s="45" t="s">
        <v>55</v>
      </c>
      <c r="D54" s="97" t="s">
        <v>56</v>
      </c>
      <c r="E54" s="98" t="s">
        <v>78</v>
      </c>
      <c r="F54" s="439" t="s">
        <v>71</v>
      </c>
      <c r="G54" s="440"/>
      <c r="H54" s="441"/>
      <c r="I54" s="107" t="s">
        <v>79</v>
      </c>
      <c r="J54" s="443"/>
      <c r="K54" s="448"/>
      <c r="L54" s="450"/>
    </row>
    <row r="55" spans="1:12" ht="16.8" thickTop="1" x14ac:dyDescent="0.3">
      <c r="A55" s="99">
        <v>15</v>
      </c>
      <c r="B55" s="50" t="s">
        <v>284</v>
      </c>
      <c r="C55" s="89">
        <v>0.54513888888888895</v>
      </c>
      <c r="D55" s="52">
        <f t="shared" ref="D55:D57" si="16">C55+TIME(0,45,0)</f>
        <v>0.57638888888888895</v>
      </c>
      <c r="E55" s="109" t="s">
        <v>73</v>
      </c>
      <c r="F55" s="110"/>
      <c r="G55" s="55" t="s">
        <v>80</v>
      </c>
      <c r="H55" s="111"/>
      <c r="I55" s="112" t="s">
        <v>404</v>
      </c>
      <c r="J55" s="423" t="s">
        <v>440</v>
      </c>
      <c r="K55" s="114" t="s">
        <v>305</v>
      </c>
      <c r="L55" s="451" t="s">
        <v>436</v>
      </c>
    </row>
    <row r="56" spans="1:12" x14ac:dyDescent="0.3">
      <c r="A56" s="88">
        <v>16</v>
      </c>
      <c r="B56" s="61" t="s">
        <v>285</v>
      </c>
      <c r="C56" s="89">
        <f>D55+TIME(0,20,0)</f>
        <v>0.59027777777777779</v>
      </c>
      <c r="D56" s="52">
        <f t="shared" si="16"/>
        <v>0.62152777777777779</v>
      </c>
      <c r="E56" s="62" t="s">
        <v>404</v>
      </c>
      <c r="F56" s="75"/>
      <c r="G56" s="55" t="s">
        <v>80</v>
      </c>
      <c r="H56" s="115"/>
      <c r="I56" s="72" t="s">
        <v>305</v>
      </c>
      <c r="J56" s="424" t="s">
        <v>440</v>
      </c>
      <c r="K56" s="59" t="s">
        <v>73</v>
      </c>
      <c r="L56" s="452"/>
    </row>
    <row r="57" spans="1:12" ht="16.8" thickBot="1" x14ac:dyDescent="0.35">
      <c r="A57" s="91">
        <v>17</v>
      </c>
      <c r="B57" s="92" t="s">
        <v>286</v>
      </c>
      <c r="C57" s="93">
        <f>D56+TIME(0,20,0)</f>
        <v>0.63541666666666663</v>
      </c>
      <c r="D57" s="78">
        <f t="shared" si="16"/>
        <v>0.66666666666666663</v>
      </c>
      <c r="E57" s="116" t="s">
        <v>73</v>
      </c>
      <c r="F57" s="104"/>
      <c r="G57" s="79" t="s">
        <v>80</v>
      </c>
      <c r="H57" s="117"/>
      <c r="I57" s="118" t="s">
        <v>305</v>
      </c>
      <c r="J57" s="425" t="s">
        <v>440</v>
      </c>
      <c r="K57" s="415" t="s">
        <v>404</v>
      </c>
      <c r="L57" s="453"/>
    </row>
    <row r="58" spans="1:12" x14ac:dyDescent="0.3">
      <c r="L58" s="313" t="s">
        <v>383</v>
      </c>
    </row>
    <row r="59" spans="1:12" ht="16.8" thickBot="1" x14ac:dyDescent="0.35">
      <c r="A59" s="37" t="s">
        <v>384</v>
      </c>
      <c r="B59" s="37"/>
      <c r="C59" s="83"/>
      <c r="D59" s="83"/>
      <c r="E59" s="84"/>
    </row>
    <row r="60" spans="1:12" ht="18" customHeight="1" x14ac:dyDescent="0.3">
      <c r="A60" s="434" t="s">
        <v>48</v>
      </c>
      <c r="B60" s="444" t="s">
        <v>49</v>
      </c>
      <c r="C60" s="445"/>
      <c r="D60" s="446"/>
      <c r="E60" s="436" t="s">
        <v>50</v>
      </c>
      <c r="F60" s="437"/>
      <c r="G60" s="437"/>
      <c r="H60" s="437"/>
      <c r="I60" s="438"/>
      <c r="J60" s="442" t="s">
        <v>51</v>
      </c>
      <c r="K60" s="447" t="s">
        <v>52</v>
      </c>
      <c r="L60" s="449" t="s">
        <v>53</v>
      </c>
    </row>
    <row r="61" spans="1:12" ht="16.8" thickBot="1" x14ac:dyDescent="0.35">
      <c r="A61" s="435"/>
      <c r="B61" s="44" t="s">
        <v>54</v>
      </c>
      <c r="C61" s="45" t="s">
        <v>55</v>
      </c>
      <c r="D61" s="97" t="s">
        <v>56</v>
      </c>
      <c r="E61" s="98" t="s">
        <v>57</v>
      </c>
      <c r="F61" s="439" t="s">
        <v>58</v>
      </c>
      <c r="G61" s="440"/>
      <c r="H61" s="441"/>
      <c r="I61" s="107" t="s">
        <v>59</v>
      </c>
      <c r="J61" s="443"/>
      <c r="K61" s="448"/>
      <c r="L61" s="450"/>
    </row>
    <row r="62" spans="1:12" ht="30.6" thickTop="1" x14ac:dyDescent="0.3">
      <c r="A62" s="960" t="s">
        <v>434</v>
      </c>
      <c r="B62" s="50" t="s">
        <v>60</v>
      </c>
      <c r="C62" s="293">
        <v>0.375</v>
      </c>
      <c r="D62" s="286">
        <f t="shared" ref="D62:D70" si="17">C62+TIME(0,45,0)</f>
        <v>0.40625</v>
      </c>
      <c r="E62" s="955" t="s">
        <v>456</v>
      </c>
      <c r="F62" s="294"/>
      <c r="G62" s="288" t="s">
        <v>80</v>
      </c>
      <c r="H62" s="289"/>
      <c r="I62" s="956" t="s">
        <v>457</v>
      </c>
      <c r="J62" s="984" t="s">
        <v>460</v>
      </c>
      <c r="K62" s="985" t="s">
        <v>461</v>
      </c>
      <c r="L62" s="451" t="s">
        <v>366</v>
      </c>
    </row>
    <row r="63" spans="1:12" ht="30" x14ac:dyDescent="0.3">
      <c r="A63" s="961" t="s">
        <v>435</v>
      </c>
      <c r="B63" s="61" t="s">
        <v>63</v>
      </c>
      <c r="C63" s="74">
        <f t="shared" ref="C63:C70" si="18">D62+TIME(0,5,0)</f>
        <v>0.40972222222222221</v>
      </c>
      <c r="D63" s="66">
        <f t="shared" si="17"/>
        <v>0.44097222222222221</v>
      </c>
      <c r="E63" s="957" t="s">
        <v>458</v>
      </c>
      <c r="F63" s="54"/>
      <c r="G63" s="55" t="s">
        <v>80</v>
      </c>
      <c r="H63" s="56"/>
      <c r="I63" s="958" t="s">
        <v>459</v>
      </c>
      <c r="J63" s="986" t="s">
        <v>463</v>
      </c>
      <c r="K63" s="987" t="s">
        <v>462</v>
      </c>
      <c r="L63" s="463"/>
    </row>
    <row r="64" spans="1:12" s="959" customFormat="1" x14ac:dyDescent="0.3">
      <c r="A64" s="337"/>
      <c r="B64" s="338" t="s">
        <v>64</v>
      </c>
      <c r="C64" s="339">
        <f t="shared" si="18"/>
        <v>0.44444444444444442</v>
      </c>
      <c r="D64" s="340">
        <f t="shared" si="17"/>
        <v>0.47569444444444442</v>
      </c>
      <c r="E64" s="349"/>
      <c r="F64" s="342"/>
      <c r="G64" s="343" t="s">
        <v>80</v>
      </c>
      <c r="H64" s="344"/>
      <c r="I64" s="350"/>
      <c r="J64" s="346"/>
      <c r="K64" s="351"/>
      <c r="L64" s="348"/>
    </row>
    <row r="65" spans="1:12" s="959" customFormat="1" x14ac:dyDescent="0.3">
      <c r="A65" s="337"/>
      <c r="B65" s="338" t="s">
        <v>65</v>
      </c>
      <c r="C65" s="339">
        <f t="shared" si="18"/>
        <v>0.47916666666666663</v>
      </c>
      <c r="D65" s="340">
        <f t="shared" si="17"/>
        <v>0.51041666666666663</v>
      </c>
      <c r="E65" s="352"/>
      <c r="F65" s="342"/>
      <c r="G65" s="343" t="s">
        <v>80</v>
      </c>
      <c r="H65" s="344"/>
      <c r="I65" s="350"/>
      <c r="J65" s="353"/>
      <c r="K65" s="354"/>
      <c r="L65" s="355"/>
    </row>
    <row r="66" spans="1:12" s="959" customFormat="1" x14ac:dyDescent="0.3">
      <c r="A66" s="337"/>
      <c r="B66" s="338" t="s">
        <v>66</v>
      </c>
      <c r="C66" s="339">
        <f t="shared" si="18"/>
        <v>0.51388888888888884</v>
      </c>
      <c r="D66" s="340">
        <f t="shared" si="17"/>
        <v>0.54513888888888884</v>
      </c>
      <c r="E66" s="352"/>
      <c r="F66" s="342"/>
      <c r="G66" s="343" t="s">
        <v>80</v>
      </c>
      <c r="H66" s="344"/>
      <c r="I66" s="356"/>
      <c r="J66" s="353"/>
      <c r="K66" s="351"/>
      <c r="L66" s="355"/>
    </row>
    <row r="67" spans="1:12" s="959" customFormat="1" x14ac:dyDescent="0.3">
      <c r="A67" s="337"/>
      <c r="B67" s="338" t="s">
        <v>69</v>
      </c>
      <c r="C67" s="339">
        <f t="shared" si="18"/>
        <v>0.54861111111111105</v>
      </c>
      <c r="D67" s="340">
        <f t="shared" si="17"/>
        <v>0.57986111111111105</v>
      </c>
      <c r="E67" s="352"/>
      <c r="F67" s="357"/>
      <c r="G67" s="343" t="s">
        <v>80</v>
      </c>
      <c r="H67" s="344"/>
      <c r="I67" s="345"/>
      <c r="J67" s="358"/>
      <c r="K67" s="347"/>
      <c r="L67" s="355"/>
    </row>
    <row r="68" spans="1:12" s="959" customFormat="1" x14ac:dyDescent="0.3">
      <c r="A68" s="337"/>
      <c r="B68" s="338" t="s">
        <v>76</v>
      </c>
      <c r="C68" s="339">
        <f t="shared" si="18"/>
        <v>0.58333333333333326</v>
      </c>
      <c r="D68" s="340">
        <f t="shared" si="17"/>
        <v>0.61458333333333326</v>
      </c>
      <c r="E68" s="352"/>
      <c r="F68" s="357"/>
      <c r="G68" s="343" t="s">
        <v>80</v>
      </c>
      <c r="H68" s="344"/>
      <c r="I68" s="345"/>
      <c r="J68" s="358"/>
      <c r="K68" s="347"/>
      <c r="L68" s="359"/>
    </row>
    <row r="69" spans="1:12" s="959" customFormat="1" x14ac:dyDescent="0.3">
      <c r="A69" s="337"/>
      <c r="B69" s="338" t="s">
        <v>380</v>
      </c>
      <c r="C69" s="339">
        <f t="shared" si="18"/>
        <v>0.61805555555555547</v>
      </c>
      <c r="D69" s="340">
        <f t="shared" si="17"/>
        <v>0.64930555555555547</v>
      </c>
      <c r="E69" s="352"/>
      <c r="F69" s="357"/>
      <c r="G69" s="343" t="s">
        <v>80</v>
      </c>
      <c r="H69" s="344"/>
      <c r="I69" s="345"/>
      <c r="J69" s="358"/>
      <c r="K69" s="347"/>
      <c r="L69" s="359"/>
    </row>
    <row r="70" spans="1:12" s="959" customFormat="1" ht="16.8" thickBot="1" x14ac:dyDescent="0.35">
      <c r="A70" s="360"/>
      <c r="B70" s="361" t="s">
        <v>447</v>
      </c>
      <c r="C70" s="362">
        <f t="shared" si="18"/>
        <v>0.65277777777777768</v>
      </c>
      <c r="D70" s="363">
        <f t="shared" si="17"/>
        <v>0.68402777777777768</v>
      </c>
      <c r="E70" s="364"/>
      <c r="F70" s="365"/>
      <c r="G70" s="366" t="s">
        <v>80</v>
      </c>
      <c r="H70" s="367"/>
      <c r="I70" s="368"/>
      <c r="J70" s="369"/>
      <c r="K70" s="370"/>
      <c r="L70" s="371"/>
    </row>
    <row r="71" spans="1:12" x14ac:dyDescent="0.3">
      <c r="L71" s="313" t="s">
        <v>439</v>
      </c>
    </row>
    <row r="72" spans="1:12" ht="16.8" thickBot="1" x14ac:dyDescent="0.35">
      <c r="A72" s="37" t="s">
        <v>391</v>
      </c>
      <c r="B72" s="37"/>
      <c r="C72" s="83"/>
      <c r="D72" s="83"/>
      <c r="E72" s="84"/>
    </row>
    <row r="73" spans="1:12" ht="18" customHeight="1" x14ac:dyDescent="0.3">
      <c r="A73" s="434" t="s">
        <v>48</v>
      </c>
      <c r="B73" s="444" t="s">
        <v>49</v>
      </c>
      <c r="C73" s="445"/>
      <c r="D73" s="446"/>
      <c r="E73" s="436" t="s">
        <v>50</v>
      </c>
      <c r="F73" s="437"/>
      <c r="G73" s="437"/>
      <c r="H73" s="437"/>
      <c r="I73" s="438"/>
      <c r="J73" s="442" t="s">
        <v>51</v>
      </c>
      <c r="K73" s="447" t="s">
        <v>52</v>
      </c>
      <c r="L73" s="449" t="s">
        <v>53</v>
      </c>
    </row>
    <row r="74" spans="1:12" ht="16.8" thickBot="1" x14ac:dyDescent="0.35">
      <c r="A74" s="435"/>
      <c r="B74" s="44" t="s">
        <v>54</v>
      </c>
      <c r="C74" s="45" t="s">
        <v>55</v>
      </c>
      <c r="D74" s="97" t="s">
        <v>56</v>
      </c>
      <c r="E74" s="98" t="s">
        <v>57</v>
      </c>
      <c r="F74" s="439" t="s">
        <v>58</v>
      </c>
      <c r="G74" s="440"/>
      <c r="H74" s="441"/>
      <c r="I74" s="107" t="s">
        <v>59</v>
      </c>
      <c r="J74" s="443"/>
      <c r="K74" s="448"/>
      <c r="L74" s="450"/>
    </row>
    <row r="75" spans="1:12" ht="16.8" thickTop="1" x14ac:dyDescent="0.3">
      <c r="A75" s="292"/>
      <c r="B75" s="50" t="s">
        <v>60</v>
      </c>
      <c r="C75" s="293">
        <v>0.375</v>
      </c>
      <c r="D75" s="286">
        <f t="shared" ref="D75:D83" si="19">C75+TIME(0,45,0)</f>
        <v>0.40625</v>
      </c>
      <c r="E75" s="416"/>
      <c r="F75" s="294"/>
      <c r="G75" s="288" t="s">
        <v>80</v>
      </c>
      <c r="H75" s="289"/>
      <c r="I75" s="418"/>
      <c r="J75" s="419"/>
      <c r="K75" s="420"/>
      <c r="L75" s="495"/>
    </row>
    <row r="76" spans="1:12" x14ac:dyDescent="0.3">
      <c r="A76" s="49"/>
      <c r="B76" s="61" t="s">
        <v>63</v>
      </c>
      <c r="C76" s="74">
        <f t="shared" ref="C76:C83" si="20">D75+TIME(0,5,0)</f>
        <v>0.40972222222222221</v>
      </c>
      <c r="D76" s="66">
        <f t="shared" si="19"/>
        <v>0.44097222222222221</v>
      </c>
      <c r="E76" s="417"/>
      <c r="F76" s="54"/>
      <c r="G76" s="55" t="s">
        <v>80</v>
      </c>
      <c r="H76" s="56"/>
      <c r="I76" s="421"/>
      <c r="J76" s="422"/>
      <c r="K76" s="411"/>
      <c r="L76" s="496"/>
    </row>
    <row r="77" spans="1:12" x14ac:dyDescent="0.3">
      <c r="A77" s="49"/>
      <c r="B77" s="61" t="s">
        <v>64</v>
      </c>
      <c r="C77" s="74">
        <f t="shared" si="20"/>
        <v>0.44444444444444442</v>
      </c>
      <c r="D77" s="66">
        <f t="shared" si="19"/>
        <v>0.47569444444444442</v>
      </c>
      <c r="E77" s="67"/>
      <c r="F77" s="54"/>
      <c r="G77" s="55" t="s">
        <v>80</v>
      </c>
      <c r="H77" s="56"/>
      <c r="I77" s="68"/>
      <c r="J77" s="64"/>
      <c r="K77" s="69"/>
      <c r="L77" s="295"/>
    </row>
    <row r="78" spans="1:12" x14ac:dyDescent="0.3">
      <c r="A78" s="49"/>
      <c r="B78" s="61" t="s">
        <v>65</v>
      </c>
      <c r="C78" s="74">
        <f t="shared" si="20"/>
        <v>0.47916666666666663</v>
      </c>
      <c r="D78" s="66">
        <f t="shared" si="19"/>
        <v>0.51041666666666663</v>
      </c>
      <c r="E78" s="70"/>
      <c r="F78" s="54"/>
      <c r="G78" s="55" t="s">
        <v>80</v>
      </c>
      <c r="H78" s="56"/>
      <c r="I78" s="68"/>
      <c r="J78" s="71"/>
      <c r="K78" s="59"/>
      <c r="L78" s="296"/>
    </row>
    <row r="79" spans="1:12" x14ac:dyDescent="0.3">
      <c r="A79" s="49"/>
      <c r="B79" s="61" t="s">
        <v>66</v>
      </c>
      <c r="C79" s="74">
        <f t="shared" si="20"/>
        <v>0.51388888888888884</v>
      </c>
      <c r="D79" s="66">
        <f t="shared" si="19"/>
        <v>0.54513888888888884</v>
      </c>
      <c r="E79" s="70"/>
      <c r="F79" s="54"/>
      <c r="G79" s="55" t="s">
        <v>80</v>
      </c>
      <c r="H79" s="56"/>
      <c r="I79" s="72"/>
      <c r="J79" s="73"/>
      <c r="K79" s="69"/>
      <c r="L79" s="296"/>
    </row>
    <row r="80" spans="1:12" x14ac:dyDescent="0.3">
      <c r="A80" s="49"/>
      <c r="B80" s="61" t="s">
        <v>69</v>
      </c>
      <c r="C80" s="74">
        <f t="shared" si="20"/>
        <v>0.54861111111111105</v>
      </c>
      <c r="D80" s="66">
        <f t="shared" si="19"/>
        <v>0.57986111111111105</v>
      </c>
      <c r="E80" s="70"/>
      <c r="F80" s="75"/>
      <c r="G80" s="55" t="s">
        <v>80</v>
      </c>
      <c r="H80" s="56"/>
      <c r="I80" s="63"/>
      <c r="J80" s="58"/>
      <c r="K80" s="76"/>
      <c r="L80" s="296"/>
    </row>
    <row r="81" spans="1:12" x14ac:dyDescent="0.3">
      <c r="A81" s="49"/>
      <c r="B81" s="61" t="s">
        <v>69</v>
      </c>
      <c r="C81" s="74">
        <f t="shared" si="20"/>
        <v>0.58333333333333326</v>
      </c>
      <c r="D81" s="66">
        <f t="shared" si="19"/>
        <v>0.61458333333333326</v>
      </c>
      <c r="E81" s="70"/>
      <c r="F81" s="75"/>
      <c r="G81" s="55" t="s">
        <v>80</v>
      </c>
      <c r="H81" s="56"/>
      <c r="I81" s="63"/>
      <c r="J81" s="58"/>
      <c r="K81" s="76"/>
      <c r="L81" s="297"/>
    </row>
    <row r="82" spans="1:12" x14ac:dyDescent="0.3">
      <c r="A82" s="49"/>
      <c r="B82" s="61" t="s">
        <v>69</v>
      </c>
      <c r="C82" s="74">
        <f t="shared" si="20"/>
        <v>0.61805555555555547</v>
      </c>
      <c r="D82" s="66">
        <f t="shared" si="19"/>
        <v>0.64930555555555547</v>
      </c>
      <c r="E82" s="70"/>
      <c r="F82" s="75"/>
      <c r="G82" s="55" t="s">
        <v>80</v>
      </c>
      <c r="H82" s="56"/>
      <c r="I82" s="63"/>
      <c r="J82" s="58"/>
      <c r="K82" s="76"/>
      <c r="L82" s="297"/>
    </row>
    <row r="83" spans="1:12" ht="16.8" thickBot="1" x14ac:dyDescent="0.35">
      <c r="A83" s="284"/>
      <c r="B83" s="92" t="s">
        <v>69</v>
      </c>
      <c r="C83" s="122">
        <f t="shared" si="20"/>
        <v>0.65277777777777768</v>
      </c>
      <c r="D83" s="102">
        <f t="shared" si="19"/>
        <v>0.68402777777777768</v>
      </c>
      <c r="E83" s="103"/>
      <c r="F83" s="104"/>
      <c r="G83" s="79" t="s">
        <v>80</v>
      </c>
      <c r="H83" s="96"/>
      <c r="I83" s="80"/>
      <c r="J83" s="81"/>
      <c r="K83" s="105"/>
      <c r="L83" s="298"/>
    </row>
    <row r="84" spans="1:12" x14ac:dyDescent="0.3">
      <c r="L84" s="313" t="s">
        <v>385</v>
      </c>
    </row>
    <row r="85" spans="1:12" ht="18" customHeight="1" thickBot="1" x14ac:dyDescent="0.35">
      <c r="A85" s="37" t="s">
        <v>397</v>
      </c>
      <c r="B85" s="37"/>
      <c r="C85" s="83"/>
      <c r="D85" s="83"/>
      <c r="E85" s="84"/>
      <c r="F85" s="84"/>
      <c r="G85" s="82"/>
      <c r="H85" s="84"/>
      <c r="I85" s="84"/>
      <c r="J85" s="106"/>
      <c r="K85" s="458"/>
      <c r="L85" s="458"/>
    </row>
    <row r="86" spans="1:12" ht="18" customHeight="1" x14ac:dyDescent="0.3">
      <c r="A86" s="434" t="s">
        <v>48</v>
      </c>
      <c r="B86" s="444" t="s">
        <v>49</v>
      </c>
      <c r="C86" s="445"/>
      <c r="D86" s="446"/>
      <c r="E86" s="436" t="s">
        <v>50</v>
      </c>
      <c r="F86" s="437"/>
      <c r="G86" s="437"/>
      <c r="H86" s="437"/>
      <c r="I86" s="437"/>
      <c r="J86" s="442" t="s">
        <v>51</v>
      </c>
      <c r="K86" s="447" t="s">
        <v>52</v>
      </c>
      <c r="L86" s="449" t="s">
        <v>53</v>
      </c>
    </row>
    <row r="87" spans="1:12" ht="16.8" thickBot="1" x14ac:dyDescent="0.35">
      <c r="A87" s="435"/>
      <c r="B87" s="44" t="s">
        <v>54</v>
      </c>
      <c r="C87" s="45" t="s">
        <v>55</v>
      </c>
      <c r="D87" s="97" t="s">
        <v>56</v>
      </c>
      <c r="E87" s="372" t="s">
        <v>57</v>
      </c>
      <c r="F87" s="439" t="s">
        <v>58</v>
      </c>
      <c r="G87" s="440"/>
      <c r="H87" s="441"/>
      <c r="I87" s="373" t="s">
        <v>59</v>
      </c>
      <c r="J87" s="443"/>
      <c r="K87" s="448"/>
      <c r="L87" s="450"/>
    </row>
    <row r="88" spans="1:12" ht="16.8" thickTop="1" x14ac:dyDescent="0.3">
      <c r="A88" s="99"/>
      <c r="B88" s="50" t="s">
        <v>284</v>
      </c>
      <c r="C88" s="89">
        <v>0.375</v>
      </c>
      <c r="D88" s="52">
        <f t="shared" ref="D88:D90" si="21">C88+TIME(0,45,0)</f>
        <v>0.40625</v>
      </c>
      <c r="E88" s="109"/>
      <c r="F88" s="110"/>
      <c r="G88" s="55" t="s">
        <v>80</v>
      </c>
      <c r="H88" s="111"/>
      <c r="I88" s="112"/>
      <c r="J88" s="113"/>
      <c r="K88" s="114"/>
      <c r="L88" s="311"/>
    </row>
    <row r="89" spans="1:12" x14ac:dyDescent="0.3">
      <c r="A89" s="88"/>
      <c r="B89" s="61" t="s">
        <v>285</v>
      </c>
      <c r="C89" s="89">
        <f>D88+TIME(0,5,0)</f>
        <v>0.40972222222222221</v>
      </c>
      <c r="D89" s="52">
        <f t="shared" si="21"/>
        <v>0.44097222222222221</v>
      </c>
      <c r="E89" s="62"/>
      <c r="F89" s="75"/>
      <c r="G89" s="55" t="s">
        <v>80</v>
      </c>
      <c r="H89" s="115"/>
      <c r="I89" s="72"/>
      <c r="J89" s="100"/>
      <c r="K89" s="69"/>
      <c r="L89" s="120"/>
    </row>
    <row r="90" spans="1:12" ht="16.8" thickBot="1" x14ac:dyDescent="0.35">
      <c r="A90" s="91"/>
      <c r="B90" s="92" t="s">
        <v>286</v>
      </c>
      <c r="C90" s="93">
        <f t="shared" ref="C90" si="22">D89+TIME(0,5,0)</f>
        <v>0.44444444444444442</v>
      </c>
      <c r="D90" s="78">
        <f t="shared" si="21"/>
        <v>0.47569444444444442</v>
      </c>
      <c r="E90" s="116"/>
      <c r="F90" s="104"/>
      <c r="G90" s="79" t="s">
        <v>80</v>
      </c>
      <c r="H90" s="117"/>
      <c r="I90" s="118"/>
      <c r="J90" s="94"/>
      <c r="K90" s="119"/>
      <c r="L90" s="314"/>
    </row>
    <row r="91" spans="1:12" x14ac:dyDescent="0.3">
      <c r="L91" s="313" t="s">
        <v>398</v>
      </c>
    </row>
  </sheetData>
  <mergeCells count="73">
    <mergeCell ref="L62:L63"/>
    <mergeCell ref="L75:L76"/>
    <mergeCell ref="L86:L87"/>
    <mergeCell ref="F87:H87"/>
    <mergeCell ref="A86:A87"/>
    <mergeCell ref="B86:D86"/>
    <mergeCell ref="E86:I86"/>
    <mergeCell ref="J86:J87"/>
    <mergeCell ref="K86:K87"/>
    <mergeCell ref="J73:J74"/>
    <mergeCell ref="K73:K74"/>
    <mergeCell ref="L73:L74"/>
    <mergeCell ref="F74:H74"/>
    <mergeCell ref="K85:L85"/>
    <mergeCell ref="A73:A74"/>
    <mergeCell ref="B73:D73"/>
    <mergeCell ref="L9:L10"/>
    <mergeCell ref="F10:H10"/>
    <mergeCell ref="L25:L27"/>
    <mergeCell ref="K32:L32"/>
    <mergeCell ref="A33:A34"/>
    <mergeCell ref="B33:D33"/>
    <mergeCell ref="E33:I33"/>
    <mergeCell ref="J33:J34"/>
    <mergeCell ref="K33:K34"/>
    <mergeCell ref="L33:L34"/>
    <mergeCell ref="F34:H34"/>
    <mergeCell ref="I31:L31"/>
    <mergeCell ref="L28:L30"/>
    <mergeCell ref="E73:I73"/>
    <mergeCell ref="A1:L1"/>
    <mergeCell ref="A23:A24"/>
    <mergeCell ref="B23:D23"/>
    <mergeCell ref="E23:I23"/>
    <mergeCell ref="J23:J24"/>
    <mergeCell ref="K23:K24"/>
    <mergeCell ref="L23:L24"/>
    <mergeCell ref="F24:H24"/>
    <mergeCell ref="K8:L8"/>
    <mergeCell ref="A9:A10"/>
    <mergeCell ref="B9:D9"/>
    <mergeCell ref="E9:I9"/>
    <mergeCell ref="J9:J10"/>
    <mergeCell ref="K9:K10"/>
    <mergeCell ref="A21:C21"/>
    <mergeCell ref="A41:A42"/>
    <mergeCell ref="B41:D41"/>
    <mergeCell ref="E41:I41"/>
    <mergeCell ref="J41:J42"/>
    <mergeCell ref="K41:K42"/>
    <mergeCell ref="L35:L37"/>
    <mergeCell ref="E53:I53"/>
    <mergeCell ref="K40:L40"/>
    <mergeCell ref="L41:L42"/>
    <mergeCell ref="I38:L38"/>
    <mergeCell ref="F42:H42"/>
    <mergeCell ref="K52:L52"/>
    <mergeCell ref="L46:L47"/>
    <mergeCell ref="L43:L45"/>
    <mergeCell ref="K60:K61"/>
    <mergeCell ref="L60:L61"/>
    <mergeCell ref="F54:H54"/>
    <mergeCell ref="J53:J54"/>
    <mergeCell ref="K53:K54"/>
    <mergeCell ref="L53:L54"/>
    <mergeCell ref="L55:L57"/>
    <mergeCell ref="A53:A54"/>
    <mergeCell ref="A60:A61"/>
    <mergeCell ref="E60:I60"/>
    <mergeCell ref="F61:H61"/>
    <mergeCell ref="J60:J61"/>
    <mergeCell ref="B53:D53"/>
    <mergeCell ref="B60:D6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horizontalDpi="4294967292" verticalDpi="4294967292" r:id="rId1"/>
  <rowBreaks count="1" manualBreakCount="1">
    <brk id="71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50"/>
  <sheetViews>
    <sheetView showGridLines="0" view="pageBreakPreview" zoomScale="55" zoomScaleNormal="55" zoomScaleSheetLayoutView="55" workbookViewId="0">
      <pane ySplit="1" topLeftCell="A2" activePane="bottomLeft" state="frozen"/>
      <selection pane="bottomLeft" activeCell="AT18" sqref="AT18"/>
    </sheetView>
  </sheetViews>
  <sheetFormatPr defaultColWidth="13" defaultRowHeight="16.2" outlineLevelCol="1" x14ac:dyDescent="0.3"/>
  <cols>
    <col min="1" max="34" width="4.19921875" style="16" customWidth="1"/>
    <col min="35" max="42" width="4.19921875" style="16" hidden="1" customWidth="1" outlineLevel="1"/>
    <col min="43" max="43" width="4.19921875" style="16" customWidth="1" collapsed="1"/>
    <col min="44" max="16384" width="13" style="16"/>
  </cols>
  <sheetData>
    <row r="1" spans="1:42" ht="57" customHeight="1" x14ac:dyDescent="0.3">
      <c r="A1" s="588" t="s">
        <v>306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124"/>
      <c r="AJ1" s="124"/>
      <c r="AK1" s="124"/>
      <c r="AL1" s="124"/>
      <c r="AM1" s="124"/>
      <c r="AN1" s="124"/>
      <c r="AO1" s="124"/>
      <c r="AP1" s="124"/>
    </row>
    <row r="2" spans="1:42" ht="19.2" thickBot="1" x14ac:dyDescent="0.35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42" ht="38.25" customHeight="1" thickBot="1" x14ac:dyDescent="0.35">
      <c r="A3" s="583" t="s">
        <v>82</v>
      </c>
      <c r="B3" s="584"/>
      <c r="C3" s="584"/>
      <c r="D3" s="584"/>
      <c r="E3" s="585"/>
      <c r="F3" s="586" t="str">
        <f>IF(A4="","",A4)</f>
        <v>ＦＣパーシモン</v>
      </c>
      <c r="G3" s="587"/>
      <c r="H3" s="587"/>
      <c r="I3" s="565"/>
      <c r="J3" s="564" t="str">
        <f>IF(A6="","",A6)</f>
        <v>百合丘子どもSC</v>
      </c>
      <c r="K3" s="587"/>
      <c r="L3" s="587"/>
      <c r="M3" s="565"/>
      <c r="N3" s="564" t="str">
        <f>IF(A8="","",A8)</f>
        <v>バオムFC川崎</v>
      </c>
      <c r="O3" s="587"/>
      <c r="P3" s="587"/>
      <c r="Q3" s="565"/>
      <c r="R3" s="137" t="s">
        <v>83</v>
      </c>
      <c r="S3" s="138" t="s">
        <v>84</v>
      </c>
      <c r="T3" s="139" t="s">
        <v>85</v>
      </c>
      <c r="U3" s="586" t="s">
        <v>298</v>
      </c>
      <c r="V3" s="587"/>
      <c r="W3" s="565"/>
      <c r="X3" s="564" t="s">
        <v>86</v>
      </c>
      <c r="Y3" s="587"/>
      <c r="Z3" s="565"/>
      <c r="AA3" s="564" t="s">
        <v>87</v>
      </c>
      <c r="AB3" s="565"/>
      <c r="AC3" s="564" t="s">
        <v>88</v>
      </c>
      <c r="AD3" s="565"/>
      <c r="AE3" s="564" t="s">
        <v>89</v>
      </c>
      <c r="AF3" s="565"/>
      <c r="AG3" s="564" t="s">
        <v>314</v>
      </c>
      <c r="AH3" s="566"/>
      <c r="AI3" s="136" t="s">
        <v>299</v>
      </c>
      <c r="AJ3" s="136" t="s">
        <v>300</v>
      </c>
      <c r="AK3" s="136" t="s">
        <v>301</v>
      </c>
      <c r="AL3" s="136" t="s">
        <v>91</v>
      </c>
      <c r="AM3" s="136" t="s">
        <v>92</v>
      </c>
      <c r="AN3" s="136" t="s">
        <v>93</v>
      </c>
      <c r="AO3" s="136" t="s">
        <v>94</v>
      </c>
      <c r="AP3" s="136" t="s">
        <v>90</v>
      </c>
    </row>
    <row r="4" spans="1:42" ht="16.8" thickTop="1" x14ac:dyDescent="0.3">
      <c r="A4" s="567" t="s">
        <v>77</v>
      </c>
      <c r="B4" s="568"/>
      <c r="C4" s="568"/>
      <c r="D4" s="568"/>
      <c r="E4" s="569"/>
      <c r="F4" s="573"/>
      <c r="G4" s="574"/>
      <c r="H4" s="574"/>
      <c r="I4" s="575"/>
      <c r="J4" s="579" t="str">
        <f>IF(J5="","",IF(J5&gt;M5,"○",IF(J5=M5,"△",IF(J5&lt;M5,"×"))))</f>
        <v>○</v>
      </c>
      <c r="K4" s="579"/>
      <c r="L4" s="579"/>
      <c r="M4" s="580"/>
      <c r="N4" s="579" t="str">
        <f>IF(N5="","",IF(N5&gt;Q5,"○",IF(N5=Q5,"△",IF(N5&lt;Q5,"×"))))</f>
        <v>○</v>
      </c>
      <c r="O4" s="579"/>
      <c r="P4" s="579"/>
      <c r="Q4" s="580"/>
      <c r="R4" s="581">
        <f>COUNTIF(F4:Q4,"○")</f>
        <v>2</v>
      </c>
      <c r="S4" s="582">
        <f>COUNTIF(F4:Q4,"×")</f>
        <v>0</v>
      </c>
      <c r="T4" s="554">
        <f>COUNTIF(F4:Q4,"△")</f>
        <v>0</v>
      </c>
      <c r="U4" s="555">
        <f>AK4</f>
        <v>6</v>
      </c>
      <c r="V4" s="556"/>
      <c r="W4" s="557"/>
      <c r="X4" s="559">
        <f>AA4-AC4</f>
        <v>8</v>
      </c>
      <c r="Y4" s="560"/>
      <c r="Z4" s="561"/>
      <c r="AA4" s="562">
        <f>SUM(J5,N5)</f>
        <v>9</v>
      </c>
      <c r="AB4" s="563"/>
      <c r="AC4" s="562">
        <f>SUM(M5,Q5)</f>
        <v>1</v>
      </c>
      <c r="AD4" s="563"/>
      <c r="AE4" s="562">
        <f>COUNT(J5,N5)</f>
        <v>2</v>
      </c>
      <c r="AF4" s="563"/>
      <c r="AG4" s="546">
        <f>AP4</f>
        <v>1</v>
      </c>
      <c r="AH4" s="547"/>
      <c r="AI4" s="143">
        <f>IF(J4="○",3,IF(J4="△",1,0))</f>
        <v>3</v>
      </c>
      <c r="AJ4" s="143">
        <f>IF(N4="○",3,IF(N4="△",1,0))</f>
        <v>3</v>
      </c>
      <c r="AK4" s="144">
        <f>SUM(AI4:AJ4)</f>
        <v>6</v>
      </c>
      <c r="AL4" s="143">
        <f>RANK(U4,U4:W9,0)</f>
        <v>1</v>
      </c>
      <c r="AM4" s="143">
        <f>RANK(X4,X4:Z9,0)</f>
        <v>1</v>
      </c>
      <c r="AN4" s="143">
        <f>RANK(AA4,AA4:AB9,0)</f>
        <v>1</v>
      </c>
      <c r="AO4" s="145">
        <f>AL4+AM4/10+AN4/100</f>
        <v>1.1100000000000001</v>
      </c>
      <c r="AP4" s="143">
        <f>RANK(AO4,AO4:AO9,1)</f>
        <v>1</v>
      </c>
    </row>
    <row r="5" spans="1:42" x14ac:dyDescent="0.3">
      <c r="A5" s="570"/>
      <c r="B5" s="571"/>
      <c r="C5" s="571"/>
      <c r="D5" s="571"/>
      <c r="E5" s="572"/>
      <c r="F5" s="576"/>
      <c r="G5" s="577"/>
      <c r="H5" s="577"/>
      <c r="I5" s="578"/>
      <c r="J5" s="127">
        <f>IF(I7="","",I7)</f>
        <v>7</v>
      </c>
      <c r="K5" s="531" t="s">
        <v>95</v>
      </c>
      <c r="L5" s="531"/>
      <c r="M5" s="128">
        <f>IF(F7="","",F7)</f>
        <v>0</v>
      </c>
      <c r="N5" s="127">
        <f>IF(I9="","",I9)</f>
        <v>2</v>
      </c>
      <c r="O5" s="531" t="s">
        <v>95</v>
      </c>
      <c r="P5" s="531"/>
      <c r="Q5" s="135">
        <f>IF(F9="","",F9)</f>
        <v>1</v>
      </c>
      <c r="R5" s="503"/>
      <c r="S5" s="505"/>
      <c r="T5" s="507"/>
      <c r="U5" s="558"/>
      <c r="V5" s="531"/>
      <c r="W5" s="532"/>
      <c r="X5" s="533"/>
      <c r="Y5" s="534"/>
      <c r="Z5" s="535"/>
      <c r="AA5" s="538"/>
      <c r="AB5" s="539"/>
      <c r="AC5" s="538"/>
      <c r="AD5" s="539"/>
      <c r="AE5" s="538"/>
      <c r="AF5" s="539"/>
      <c r="AG5" s="544"/>
      <c r="AH5" s="545"/>
      <c r="AI5" s="143"/>
      <c r="AJ5" s="143"/>
      <c r="AK5" s="144"/>
      <c r="AL5" s="143"/>
      <c r="AM5" s="143"/>
      <c r="AN5" s="143"/>
      <c r="AO5" s="145"/>
      <c r="AP5" s="143"/>
    </row>
    <row r="6" spans="1:42" x14ac:dyDescent="0.3">
      <c r="A6" s="518" t="s">
        <v>101</v>
      </c>
      <c r="B6" s="519"/>
      <c r="C6" s="519"/>
      <c r="D6" s="519"/>
      <c r="E6" s="520"/>
      <c r="F6" s="524" t="str">
        <f>IF(F7="","",IF(F7&gt;I7,"○",IF(F7=I7,"△",IF(F7&lt;I7,"×"))))</f>
        <v>×</v>
      </c>
      <c r="G6" s="524"/>
      <c r="H6" s="524"/>
      <c r="I6" s="525"/>
      <c r="J6" s="548"/>
      <c r="K6" s="527"/>
      <c r="L6" s="527"/>
      <c r="M6" s="528"/>
      <c r="N6" s="552" t="str">
        <f>IF(N7="","",IF(N7&gt;Q7,"○",IF(N7=Q7,"△",IF(N7&lt;Q7,"×"))))</f>
        <v>×</v>
      </c>
      <c r="O6" s="552"/>
      <c r="P6" s="552"/>
      <c r="Q6" s="553"/>
      <c r="R6" s="503">
        <f>COUNTIF(F6:Q6,"○")</f>
        <v>0</v>
      </c>
      <c r="S6" s="505">
        <f>COUNTIF(F6:Q6,"×")</f>
        <v>2</v>
      </c>
      <c r="T6" s="507">
        <f>COUNTIF(F6:Q6,"△")</f>
        <v>0</v>
      </c>
      <c r="U6" s="509">
        <f>AK6</f>
        <v>0</v>
      </c>
      <c r="V6" s="509"/>
      <c r="W6" s="510"/>
      <c r="X6" s="512">
        <f>AA6-AC6</f>
        <v>-10</v>
      </c>
      <c r="Y6" s="513"/>
      <c r="Z6" s="514"/>
      <c r="AA6" s="536">
        <f>SUM(F7,N7)</f>
        <v>0</v>
      </c>
      <c r="AB6" s="537"/>
      <c r="AC6" s="497">
        <f>SUM(I7,Q7)</f>
        <v>10</v>
      </c>
      <c r="AD6" s="510"/>
      <c r="AE6" s="540">
        <f>COUNT(F7,N7)</f>
        <v>2</v>
      </c>
      <c r="AF6" s="541"/>
      <c r="AG6" s="497">
        <f>AP6</f>
        <v>3</v>
      </c>
      <c r="AH6" s="498"/>
      <c r="AI6" s="143">
        <f>IF(F6="○",3,IF(F6="△",1,0))</f>
        <v>0</v>
      </c>
      <c r="AJ6" s="143">
        <f>IF(N6="○",3,IF(N6="△",1,0))</f>
        <v>0</v>
      </c>
      <c r="AK6" s="144">
        <f>SUM(AI6:AJ6)</f>
        <v>0</v>
      </c>
      <c r="AL6" s="143">
        <f>RANK(U6,U4:W9,0)</f>
        <v>3</v>
      </c>
      <c r="AM6" s="143">
        <f>RANK(X6,X4:Z9,0)</f>
        <v>3</v>
      </c>
      <c r="AN6" s="143">
        <f>RANK(AA6,AA4:AB9,0)</f>
        <v>3</v>
      </c>
      <c r="AO6" s="145">
        <f>AL6+AM6/10+AN6/100</f>
        <v>3.3299999999999996</v>
      </c>
      <c r="AP6" s="143">
        <f>RANK(AO6,AO4:AO9,1)</f>
        <v>3</v>
      </c>
    </row>
    <row r="7" spans="1:42" x14ac:dyDescent="0.3">
      <c r="A7" s="518"/>
      <c r="B7" s="519"/>
      <c r="C7" s="519"/>
      <c r="D7" s="519"/>
      <c r="E7" s="520"/>
      <c r="F7" s="129">
        <v>0</v>
      </c>
      <c r="G7" s="531" t="s">
        <v>95</v>
      </c>
      <c r="H7" s="531"/>
      <c r="I7" s="130">
        <v>7</v>
      </c>
      <c r="J7" s="549"/>
      <c r="K7" s="550"/>
      <c r="L7" s="550"/>
      <c r="M7" s="551"/>
      <c r="N7" s="128">
        <f>IF(M9="","",M9)</f>
        <v>0</v>
      </c>
      <c r="O7" s="531" t="s">
        <v>95</v>
      </c>
      <c r="P7" s="531"/>
      <c r="Q7" s="128">
        <f>IF(J9="","",J9)</f>
        <v>3</v>
      </c>
      <c r="R7" s="503"/>
      <c r="S7" s="505"/>
      <c r="T7" s="507"/>
      <c r="U7" s="531"/>
      <c r="V7" s="531"/>
      <c r="W7" s="532"/>
      <c r="X7" s="533"/>
      <c r="Y7" s="534"/>
      <c r="Z7" s="535"/>
      <c r="AA7" s="538"/>
      <c r="AB7" s="539"/>
      <c r="AC7" s="544"/>
      <c r="AD7" s="532"/>
      <c r="AE7" s="538"/>
      <c r="AF7" s="539"/>
      <c r="AG7" s="544"/>
      <c r="AH7" s="545"/>
      <c r="AI7" s="143"/>
      <c r="AJ7" s="143"/>
      <c r="AK7" s="144"/>
      <c r="AL7" s="143"/>
      <c r="AM7" s="143"/>
      <c r="AN7" s="143"/>
      <c r="AO7" s="145"/>
      <c r="AP7" s="143"/>
    </row>
    <row r="8" spans="1:42" x14ac:dyDescent="0.3">
      <c r="A8" s="518" t="s">
        <v>100</v>
      </c>
      <c r="B8" s="519"/>
      <c r="C8" s="519"/>
      <c r="D8" s="519"/>
      <c r="E8" s="520"/>
      <c r="F8" s="524" t="str">
        <f>IF(F9="","",IF(F9&gt;I9,"○",IF(F9=I9,"△",IF(F9&lt;I9,"×"))))</f>
        <v>×</v>
      </c>
      <c r="G8" s="524"/>
      <c r="H8" s="524"/>
      <c r="I8" s="525"/>
      <c r="J8" s="526" t="str">
        <f>IF(J9="","",IF(J9&gt;M9,"○",IF(J9=M9,"△",IF(J9&lt;M9,"×"))))</f>
        <v>○</v>
      </c>
      <c r="K8" s="524"/>
      <c r="L8" s="524"/>
      <c r="M8" s="525"/>
      <c r="N8" s="527"/>
      <c r="O8" s="527"/>
      <c r="P8" s="527"/>
      <c r="Q8" s="528"/>
      <c r="R8" s="503">
        <f>COUNTIF(F8:Q8,"○")</f>
        <v>1</v>
      </c>
      <c r="S8" s="505">
        <f>COUNTIF(F8:Q8,"×")</f>
        <v>1</v>
      </c>
      <c r="T8" s="507">
        <f>COUNTIF(F8:Q8,"△")</f>
        <v>0</v>
      </c>
      <c r="U8" s="509">
        <f>AK8</f>
        <v>3</v>
      </c>
      <c r="V8" s="509"/>
      <c r="W8" s="510"/>
      <c r="X8" s="512">
        <f>AA8-AC8</f>
        <v>2</v>
      </c>
      <c r="Y8" s="513"/>
      <c r="Z8" s="514"/>
      <c r="AA8" s="497">
        <f>SUM(F9,J9)</f>
        <v>4</v>
      </c>
      <c r="AB8" s="510"/>
      <c r="AC8" s="497">
        <f>SUM(I9,M9)</f>
        <v>2</v>
      </c>
      <c r="AD8" s="510"/>
      <c r="AE8" s="540">
        <f>COUNT(F9,J9)</f>
        <v>2</v>
      </c>
      <c r="AF8" s="541"/>
      <c r="AG8" s="497">
        <f>AP8</f>
        <v>2</v>
      </c>
      <c r="AH8" s="498"/>
      <c r="AI8" s="143">
        <f>IF(F8="○",3,IF(F8="△",1,0))</f>
        <v>0</v>
      </c>
      <c r="AJ8" s="143">
        <f>IF(J8="○",3,IF(J8="△",1,0))</f>
        <v>3</v>
      </c>
      <c r="AK8" s="144">
        <f>SUM(AI8:AJ8)</f>
        <v>3</v>
      </c>
      <c r="AL8" s="143">
        <f>RANK(U8,U4:W9,0)</f>
        <v>2</v>
      </c>
      <c r="AM8" s="143">
        <f>RANK(X8,X4:Z9,0)</f>
        <v>2</v>
      </c>
      <c r="AN8" s="143">
        <f>RANK(AA8,AA4:AB9,0)</f>
        <v>2</v>
      </c>
      <c r="AO8" s="145">
        <f>AL8+AM8/10+AN8/100</f>
        <v>2.2200000000000002</v>
      </c>
      <c r="AP8" s="143">
        <f>RANK(AO8,AO4:AO9,1)</f>
        <v>2</v>
      </c>
    </row>
    <row r="9" spans="1:42" ht="16.8" thickBot="1" x14ac:dyDescent="0.35">
      <c r="A9" s="521"/>
      <c r="B9" s="522"/>
      <c r="C9" s="522"/>
      <c r="D9" s="522"/>
      <c r="E9" s="523"/>
      <c r="F9" s="140">
        <v>1</v>
      </c>
      <c r="G9" s="501" t="s">
        <v>95</v>
      </c>
      <c r="H9" s="501"/>
      <c r="I9" s="141">
        <v>2</v>
      </c>
      <c r="J9" s="142">
        <v>3</v>
      </c>
      <c r="K9" s="501" t="s">
        <v>95</v>
      </c>
      <c r="L9" s="501"/>
      <c r="M9" s="141">
        <v>0</v>
      </c>
      <c r="N9" s="529"/>
      <c r="O9" s="529"/>
      <c r="P9" s="529"/>
      <c r="Q9" s="530"/>
      <c r="R9" s="504"/>
      <c r="S9" s="506"/>
      <c r="T9" s="508"/>
      <c r="U9" s="501"/>
      <c r="V9" s="501"/>
      <c r="W9" s="511"/>
      <c r="X9" s="515"/>
      <c r="Y9" s="516"/>
      <c r="Z9" s="517"/>
      <c r="AA9" s="499"/>
      <c r="AB9" s="511"/>
      <c r="AC9" s="499"/>
      <c r="AD9" s="511"/>
      <c r="AE9" s="542"/>
      <c r="AF9" s="543"/>
      <c r="AG9" s="499"/>
      <c r="AH9" s="500"/>
      <c r="AI9" s="143"/>
      <c r="AJ9" s="143"/>
      <c r="AK9" s="144"/>
      <c r="AL9" s="143"/>
      <c r="AM9" s="143"/>
      <c r="AN9" s="143"/>
      <c r="AO9" s="143"/>
      <c r="AP9" s="143"/>
    </row>
    <row r="10" spans="1:42" x14ac:dyDescent="0.3">
      <c r="A10" s="124"/>
      <c r="B10" s="124"/>
      <c r="C10" s="124"/>
      <c r="D10" s="124"/>
      <c r="E10" s="124"/>
      <c r="F10" s="131"/>
      <c r="G10" s="124" t="s">
        <v>96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32" t="s">
        <v>302</v>
      </c>
      <c r="AA10" s="502">
        <v>3</v>
      </c>
      <c r="AB10" s="502">
        <f>SUM(AB4:AB9)/2</f>
        <v>0</v>
      </c>
      <c r="AC10" s="133" t="s">
        <v>97</v>
      </c>
      <c r="AD10" s="124"/>
      <c r="AE10" s="134"/>
      <c r="AF10" s="134"/>
      <c r="AG10" s="133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9.2" thickBot="1" x14ac:dyDescent="0.35">
      <c r="A11" s="125" t="s">
        <v>98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</row>
    <row r="12" spans="1:42" ht="38.25" customHeight="1" thickBot="1" x14ac:dyDescent="0.35">
      <c r="A12" s="583" t="s">
        <v>82</v>
      </c>
      <c r="B12" s="584"/>
      <c r="C12" s="584"/>
      <c r="D12" s="584"/>
      <c r="E12" s="585"/>
      <c r="F12" s="586" t="str">
        <f>IF(A13="","",A13)</f>
        <v>南百合丘SC</v>
      </c>
      <c r="G12" s="587"/>
      <c r="H12" s="587"/>
      <c r="I12" s="565"/>
      <c r="J12" s="564" t="str">
        <f>IF(A15="","",A15)</f>
        <v>FC王禅寺</v>
      </c>
      <c r="K12" s="587"/>
      <c r="L12" s="587"/>
      <c r="M12" s="565"/>
      <c r="N12" s="564" t="str">
        <f>IF(A17="","",A17)</f>
        <v>FFヴィゴーレ</v>
      </c>
      <c r="O12" s="587"/>
      <c r="P12" s="587"/>
      <c r="Q12" s="565"/>
      <c r="R12" s="137" t="s">
        <v>83</v>
      </c>
      <c r="S12" s="138" t="s">
        <v>84</v>
      </c>
      <c r="T12" s="139" t="s">
        <v>85</v>
      </c>
      <c r="U12" s="586" t="s">
        <v>298</v>
      </c>
      <c r="V12" s="587"/>
      <c r="W12" s="565"/>
      <c r="X12" s="564" t="s">
        <v>86</v>
      </c>
      <c r="Y12" s="587"/>
      <c r="Z12" s="565"/>
      <c r="AA12" s="564" t="s">
        <v>87</v>
      </c>
      <c r="AB12" s="565"/>
      <c r="AC12" s="564" t="s">
        <v>88</v>
      </c>
      <c r="AD12" s="565"/>
      <c r="AE12" s="564" t="s">
        <v>89</v>
      </c>
      <c r="AF12" s="565"/>
      <c r="AG12" s="564" t="s">
        <v>314</v>
      </c>
      <c r="AH12" s="566"/>
      <c r="AI12" s="136" t="s">
        <v>299</v>
      </c>
      <c r="AJ12" s="136" t="s">
        <v>300</v>
      </c>
      <c r="AK12" s="136" t="s">
        <v>301</v>
      </c>
      <c r="AL12" s="136" t="s">
        <v>91</v>
      </c>
      <c r="AM12" s="136" t="s">
        <v>92</v>
      </c>
      <c r="AN12" s="136" t="s">
        <v>93</v>
      </c>
      <c r="AO12" s="136" t="s">
        <v>94</v>
      </c>
      <c r="AP12" s="136" t="s">
        <v>90</v>
      </c>
    </row>
    <row r="13" spans="1:42" ht="16.8" thickTop="1" x14ac:dyDescent="0.3">
      <c r="A13" s="567" t="s">
        <v>99</v>
      </c>
      <c r="B13" s="568"/>
      <c r="C13" s="568"/>
      <c r="D13" s="568"/>
      <c r="E13" s="569"/>
      <c r="F13" s="573"/>
      <c r="G13" s="574"/>
      <c r="H13" s="574"/>
      <c r="I13" s="575"/>
      <c r="J13" s="579" t="str">
        <f>IF(J14="","",IF(J14&gt;M14,"○",IF(J14=M14,"△",IF(J14&lt;M14,"×"))))</f>
        <v>○</v>
      </c>
      <c r="K13" s="579"/>
      <c r="L13" s="579"/>
      <c r="M13" s="580"/>
      <c r="N13" s="579" t="str">
        <f>IF(N14="","",IF(N14&gt;Q14,"○",IF(N14=Q14,"△",IF(N14&lt;Q14,"×"))))</f>
        <v>○</v>
      </c>
      <c r="O13" s="579"/>
      <c r="P13" s="579"/>
      <c r="Q13" s="580"/>
      <c r="R13" s="581">
        <f>COUNTIF(F13:Q13,"○")</f>
        <v>2</v>
      </c>
      <c r="S13" s="582">
        <f>COUNTIF(F13:Q13,"×")</f>
        <v>0</v>
      </c>
      <c r="T13" s="554">
        <f>COUNTIF(F13:Q13,"△")</f>
        <v>0</v>
      </c>
      <c r="U13" s="555">
        <f>AK13</f>
        <v>6</v>
      </c>
      <c r="V13" s="556"/>
      <c r="W13" s="557"/>
      <c r="X13" s="559">
        <f>AA13-AC13</f>
        <v>8</v>
      </c>
      <c r="Y13" s="560"/>
      <c r="Z13" s="561"/>
      <c r="AA13" s="562">
        <f>SUM(J14,N14)</f>
        <v>8</v>
      </c>
      <c r="AB13" s="563"/>
      <c r="AC13" s="562">
        <f>SUM(M14,Q14)</f>
        <v>0</v>
      </c>
      <c r="AD13" s="563"/>
      <c r="AE13" s="562">
        <f>COUNT(J14,N14)</f>
        <v>2</v>
      </c>
      <c r="AF13" s="563"/>
      <c r="AG13" s="546">
        <f>AP13</f>
        <v>1</v>
      </c>
      <c r="AH13" s="547"/>
      <c r="AI13" s="143">
        <f>IF(J13="○",3,IF(J13="△",1,0))</f>
        <v>3</v>
      </c>
      <c r="AJ13" s="143">
        <f>IF(N13="○",3,IF(N13="△",1,0))</f>
        <v>3</v>
      </c>
      <c r="AK13" s="144">
        <f>SUM(AI13:AJ13)</f>
        <v>6</v>
      </c>
      <c r="AL13" s="143">
        <f>RANK(U13,U13:W18,0)</f>
        <v>1</v>
      </c>
      <c r="AM13" s="143">
        <f>RANK(X13,X13:Z18,0)</f>
        <v>1</v>
      </c>
      <c r="AN13" s="143">
        <f>RANK(AA13,AA13:AB18,0)</f>
        <v>1</v>
      </c>
      <c r="AO13" s="145">
        <f>AL13+AM13/10+AN13/100</f>
        <v>1.1100000000000001</v>
      </c>
      <c r="AP13" s="143">
        <f>RANK(AO13,AO13:AO18,1)</f>
        <v>1</v>
      </c>
    </row>
    <row r="14" spans="1:42" x14ac:dyDescent="0.3">
      <c r="A14" s="570"/>
      <c r="B14" s="571"/>
      <c r="C14" s="571"/>
      <c r="D14" s="571"/>
      <c r="E14" s="572"/>
      <c r="F14" s="576"/>
      <c r="G14" s="577"/>
      <c r="H14" s="577"/>
      <c r="I14" s="578"/>
      <c r="J14" s="127">
        <f>IF(I16="","",I16)</f>
        <v>4</v>
      </c>
      <c r="K14" s="531" t="s">
        <v>95</v>
      </c>
      <c r="L14" s="531"/>
      <c r="M14" s="128">
        <f>IF(F16="","",F16)</f>
        <v>0</v>
      </c>
      <c r="N14" s="127">
        <f>IF(I18="","",I18)</f>
        <v>4</v>
      </c>
      <c r="O14" s="531" t="s">
        <v>95</v>
      </c>
      <c r="P14" s="531"/>
      <c r="Q14" s="135">
        <f>IF(F18="","",F18)</f>
        <v>0</v>
      </c>
      <c r="R14" s="503"/>
      <c r="S14" s="505"/>
      <c r="T14" s="507"/>
      <c r="U14" s="558"/>
      <c r="V14" s="531"/>
      <c r="W14" s="532"/>
      <c r="X14" s="533"/>
      <c r="Y14" s="534"/>
      <c r="Z14" s="535"/>
      <c r="AA14" s="538"/>
      <c r="AB14" s="539"/>
      <c r="AC14" s="538"/>
      <c r="AD14" s="539"/>
      <c r="AE14" s="538"/>
      <c r="AF14" s="539"/>
      <c r="AG14" s="544"/>
      <c r="AH14" s="545"/>
      <c r="AI14" s="143"/>
      <c r="AJ14" s="143"/>
      <c r="AK14" s="144"/>
      <c r="AL14" s="143"/>
      <c r="AM14" s="143"/>
      <c r="AN14" s="143"/>
      <c r="AO14" s="145"/>
      <c r="AP14" s="143"/>
    </row>
    <row r="15" spans="1:42" x14ac:dyDescent="0.3">
      <c r="A15" s="518" t="s">
        <v>294</v>
      </c>
      <c r="B15" s="519"/>
      <c r="C15" s="519"/>
      <c r="D15" s="519"/>
      <c r="E15" s="520"/>
      <c r="F15" s="524" t="str">
        <f>IF(F16="","",IF(F16&gt;I16,"○",IF(F16=I16,"△",IF(F16&lt;I16,"×"))))</f>
        <v>×</v>
      </c>
      <c r="G15" s="524"/>
      <c r="H15" s="524"/>
      <c r="I15" s="525"/>
      <c r="J15" s="548"/>
      <c r="K15" s="527"/>
      <c r="L15" s="527"/>
      <c r="M15" s="528"/>
      <c r="N15" s="552" t="str">
        <f>IF(N16="","",IF(N16&gt;Q16,"○",IF(N16=Q16,"△",IF(N16&lt;Q16,"×"))))</f>
        <v>○</v>
      </c>
      <c r="O15" s="552"/>
      <c r="P15" s="552"/>
      <c r="Q15" s="553"/>
      <c r="R15" s="503">
        <f>COUNTIF(F15:Q15,"○")</f>
        <v>1</v>
      </c>
      <c r="S15" s="505">
        <f>COUNTIF(F15:Q15,"×")</f>
        <v>1</v>
      </c>
      <c r="T15" s="507">
        <f>COUNTIF(F15:Q15,"△")</f>
        <v>0</v>
      </c>
      <c r="U15" s="509">
        <f>AK15</f>
        <v>3</v>
      </c>
      <c r="V15" s="509"/>
      <c r="W15" s="510"/>
      <c r="X15" s="512">
        <f>AA15-AC15</f>
        <v>-3</v>
      </c>
      <c r="Y15" s="513"/>
      <c r="Z15" s="514"/>
      <c r="AA15" s="536">
        <f>SUM(F16,N16)</f>
        <v>1</v>
      </c>
      <c r="AB15" s="537"/>
      <c r="AC15" s="497">
        <f>SUM(I16,Q16)</f>
        <v>4</v>
      </c>
      <c r="AD15" s="510"/>
      <c r="AE15" s="540">
        <f>COUNT(F16,N16)</f>
        <v>2</v>
      </c>
      <c r="AF15" s="541"/>
      <c r="AG15" s="497">
        <f>AP15</f>
        <v>2</v>
      </c>
      <c r="AH15" s="498"/>
      <c r="AI15" s="143">
        <f>IF(F15="○",3,IF(F15="△",1,0))</f>
        <v>0</v>
      </c>
      <c r="AJ15" s="143">
        <f>IF(N15="○",3,IF(N15="△",1,0))</f>
        <v>3</v>
      </c>
      <c r="AK15" s="144">
        <f>SUM(AI15:AJ15)</f>
        <v>3</v>
      </c>
      <c r="AL15" s="143">
        <f>RANK(U15,U13:W18,0)</f>
        <v>2</v>
      </c>
      <c r="AM15" s="143">
        <f>RANK(X15,X13:Z18,0)</f>
        <v>2</v>
      </c>
      <c r="AN15" s="143">
        <f>RANK(AA15,AA13:AB18,0)</f>
        <v>2</v>
      </c>
      <c r="AO15" s="145">
        <f>AL15+AM15/10+AN15/100</f>
        <v>2.2200000000000002</v>
      </c>
      <c r="AP15" s="143">
        <f>RANK(AO15,AO13:AO18,1)</f>
        <v>2</v>
      </c>
    </row>
    <row r="16" spans="1:42" x14ac:dyDescent="0.3">
      <c r="A16" s="518"/>
      <c r="B16" s="519"/>
      <c r="C16" s="519"/>
      <c r="D16" s="519"/>
      <c r="E16" s="520"/>
      <c r="F16" s="129">
        <v>0</v>
      </c>
      <c r="G16" s="531" t="s">
        <v>95</v>
      </c>
      <c r="H16" s="531"/>
      <c r="I16" s="130">
        <v>4</v>
      </c>
      <c r="J16" s="549"/>
      <c r="K16" s="550"/>
      <c r="L16" s="550"/>
      <c r="M16" s="551"/>
      <c r="N16" s="128">
        <f>IF(M18="","",M18)</f>
        <v>1</v>
      </c>
      <c r="O16" s="531" t="s">
        <v>95</v>
      </c>
      <c r="P16" s="531"/>
      <c r="Q16" s="128">
        <f>IF(J18="","",J18)</f>
        <v>0</v>
      </c>
      <c r="R16" s="503"/>
      <c r="S16" s="505"/>
      <c r="T16" s="507"/>
      <c r="U16" s="531"/>
      <c r="V16" s="531"/>
      <c r="W16" s="532"/>
      <c r="X16" s="533"/>
      <c r="Y16" s="534"/>
      <c r="Z16" s="535"/>
      <c r="AA16" s="538"/>
      <c r="AB16" s="539"/>
      <c r="AC16" s="544"/>
      <c r="AD16" s="532"/>
      <c r="AE16" s="538"/>
      <c r="AF16" s="539"/>
      <c r="AG16" s="544"/>
      <c r="AH16" s="545"/>
      <c r="AI16" s="143"/>
      <c r="AJ16" s="143"/>
      <c r="AK16" s="144"/>
      <c r="AL16" s="143"/>
      <c r="AM16" s="143"/>
      <c r="AN16" s="143"/>
      <c r="AO16" s="145"/>
      <c r="AP16" s="143"/>
    </row>
    <row r="17" spans="1:42" x14ac:dyDescent="0.3">
      <c r="A17" s="518" t="s">
        <v>73</v>
      </c>
      <c r="B17" s="519"/>
      <c r="C17" s="519"/>
      <c r="D17" s="519"/>
      <c r="E17" s="520"/>
      <c r="F17" s="524" t="str">
        <f>IF(F18="","",IF(F18&gt;I18,"○",IF(F18=I18,"△",IF(F18&lt;I18,"×"))))</f>
        <v>×</v>
      </c>
      <c r="G17" s="524"/>
      <c r="H17" s="524"/>
      <c r="I17" s="525"/>
      <c r="J17" s="526" t="str">
        <f>IF(J18="","",IF(J18&gt;M18,"○",IF(J18=M18,"△",IF(J18&lt;M18,"×"))))</f>
        <v>×</v>
      </c>
      <c r="K17" s="524"/>
      <c r="L17" s="524"/>
      <c r="M17" s="525"/>
      <c r="N17" s="527"/>
      <c r="O17" s="527"/>
      <c r="P17" s="527"/>
      <c r="Q17" s="528"/>
      <c r="R17" s="503">
        <f>COUNTIF(F17:Q17,"○")</f>
        <v>0</v>
      </c>
      <c r="S17" s="505">
        <f>COUNTIF(F17:Q17,"×")</f>
        <v>2</v>
      </c>
      <c r="T17" s="507">
        <f>COUNTIF(F17:Q17,"△")</f>
        <v>0</v>
      </c>
      <c r="U17" s="509">
        <f>AK17</f>
        <v>0</v>
      </c>
      <c r="V17" s="509"/>
      <c r="W17" s="510"/>
      <c r="X17" s="512">
        <f>AA17-AC17</f>
        <v>-5</v>
      </c>
      <c r="Y17" s="513"/>
      <c r="Z17" s="514"/>
      <c r="AA17" s="497">
        <f>SUM(F18,J18)</f>
        <v>0</v>
      </c>
      <c r="AB17" s="510"/>
      <c r="AC17" s="497">
        <f>SUM(I18,M18)</f>
        <v>5</v>
      </c>
      <c r="AD17" s="510"/>
      <c r="AE17" s="540">
        <f>COUNT(F18,J18)</f>
        <v>2</v>
      </c>
      <c r="AF17" s="541"/>
      <c r="AG17" s="497">
        <f>AP17</f>
        <v>3</v>
      </c>
      <c r="AH17" s="498"/>
      <c r="AI17" s="143">
        <f>IF(F17="○",3,IF(F17="△",1,0))</f>
        <v>0</v>
      </c>
      <c r="AJ17" s="143">
        <f>IF(J17="○",3,IF(J17="△",1,0))</f>
        <v>0</v>
      </c>
      <c r="AK17" s="144">
        <f>SUM(AI17:AJ17)</f>
        <v>0</v>
      </c>
      <c r="AL17" s="143">
        <f>RANK(U17,U13:W18,0)</f>
        <v>3</v>
      </c>
      <c r="AM17" s="143">
        <f>RANK(X17,X13:Z18,0)</f>
        <v>3</v>
      </c>
      <c r="AN17" s="143">
        <f>RANK(AA17,AA13:AB18,0)</f>
        <v>3</v>
      </c>
      <c r="AO17" s="145">
        <f>AL17+AM17/10+AN17/100</f>
        <v>3.3299999999999996</v>
      </c>
      <c r="AP17" s="143">
        <f>RANK(AO17,AO13:AO18,1)</f>
        <v>3</v>
      </c>
    </row>
    <row r="18" spans="1:42" ht="16.8" thickBot="1" x14ac:dyDescent="0.35">
      <c r="A18" s="521"/>
      <c r="B18" s="522"/>
      <c r="C18" s="522"/>
      <c r="D18" s="522"/>
      <c r="E18" s="523"/>
      <c r="F18" s="140">
        <v>0</v>
      </c>
      <c r="G18" s="501" t="s">
        <v>95</v>
      </c>
      <c r="H18" s="501"/>
      <c r="I18" s="141">
        <v>4</v>
      </c>
      <c r="J18" s="142">
        <v>0</v>
      </c>
      <c r="K18" s="501" t="s">
        <v>95</v>
      </c>
      <c r="L18" s="501"/>
      <c r="M18" s="141">
        <v>1</v>
      </c>
      <c r="N18" s="529"/>
      <c r="O18" s="529"/>
      <c r="P18" s="529"/>
      <c r="Q18" s="530"/>
      <c r="R18" s="504"/>
      <c r="S18" s="506"/>
      <c r="T18" s="508"/>
      <c r="U18" s="501"/>
      <c r="V18" s="501"/>
      <c r="W18" s="511"/>
      <c r="X18" s="515"/>
      <c r="Y18" s="516"/>
      <c r="Z18" s="517"/>
      <c r="AA18" s="499"/>
      <c r="AB18" s="511"/>
      <c r="AC18" s="499"/>
      <c r="AD18" s="511"/>
      <c r="AE18" s="542"/>
      <c r="AF18" s="543"/>
      <c r="AG18" s="499"/>
      <c r="AH18" s="500"/>
      <c r="AI18" s="143"/>
      <c r="AJ18" s="143"/>
      <c r="AK18" s="144"/>
      <c r="AL18" s="143"/>
      <c r="AM18" s="143"/>
      <c r="AN18" s="143"/>
      <c r="AO18" s="143"/>
      <c r="AP18" s="143"/>
    </row>
    <row r="19" spans="1:42" x14ac:dyDescent="0.3">
      <c r="A19" s="124"/>
      <c r="B19" s="124"/>
      <c r="C19" s="124"/>
      <c r="D19" s="124"/>
      <c r="E19" s="124"/>
      <c r="F19" s="131"/>
      <c r="G19" s="124" t="s">
        <v>96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32" t="s">
        <v>302</v>
      </c>
      <c r="AA19" s="502">
        <v>3</v>
      </c>
      <c r="AB19" s="502">
        <f>SUM(AB13:AB18)/2</f>
        <v>0</v>
      </c>
      <c r="AC19" s="133" t="s">
        <v>97</v>
      </c>
      <c r="AD19" s="124"/>
      <c r="AE19" s="134"/>
      <c r="AF19" s="134"/>
      <c r="AG19" s="133"/>
      <c r="AH19" s="124"/>
      <c r="AI19" s="124"/>
      <c r="AJ19" s="124"/>
      <c r="AK19" s="124"/>
      <c r="AL19" s="124"/>
      <c r="AM19" s="124"/>
      <c r="AN19" s="124"/>
      <c r="AO19" s="124"/>
      <c r="AP19" s="124"/>
    </row>
    <row r="20" spans="1:42" ht="19.2" thickBot="1" x14ac:dyDescent="0.35">
      <c r="A20" s="125" t="s">
        <v>402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</row>
    <row r="21" spans="1:42" ht="38.25" customHeight="1" thickBot="1" x14ac:dyDescent="0.35">
      <c r="A21" s="583" t="s">
        <v>82</v>
      </c>
      <c r="B21" s="584"/>
      <c r="C21" s="584"/>
      <c r="D21" s="584"/>
      <c r="E21" s="585"/>
      <c r="F21" s="586" t="str">
        <f>IF(A22="","",A22)</f>
        <v>はるひ野BSC</v>
      </c>
      <c r="G21" s="587"/>
      <c r="H21" s="587"/>
      <c r="I21" s="565"/>
      <c r="J21" s="564" t="str">
        <f>IF(A24="","",A24)</f>
        <v>真福寺FC</v>
      </c>
      <c r="K21" s="587"/>
      <c r="L21" s="587"/>
      <c r="M21" s="565"/>
      <c r="N21" s="564" t="str">
        <f>IF(A26="","",A26)</f>
        <v>金程SC</v>
      </c>
      <c r="O21" s="587"/>
      <c r="P21" s="587"/>
      <c r="Q21" s="565"/>
      <c r="R21" s="137" t="s">
        <v>83</v>
      </c>
      <c r="S21" s="138" t="s">
        <v>84</v>
      </c>
      <c r="T21" s="139" t="s">
        <v>85</v>
      </c>
      <c r="U21" s="586" t="s">
        <v>298</v>
      </c>
      <c r="V21" s="587"/>
      <c r="W21" s="565"/>
      <c r="X21" s="564" t="s">
        <v>86</v>
      </c>
      <c r="Y21" s="587"/>
      <c r="Z21" s="565"/>
      <c r="AA21" s="564" t="s">
        <v>87</v>
      </c>
      <c r="AB21" s="565"/>
      <c r="AC21" s="564" t="s">
        <v>88</v>
      </c>
      <c r="AD21" s="565"/>
      <c r="AE21" s="564" t="s">
        <v>89</v>
      </c>
      <c r="AF21" s="565"/>
      <c r="AG21" s="564" t="s">
        <v>314</v>
      </c>
      <c r="AH21" s="566"/>
      <c r="AI21" s="136" t="s">
        <v>299</v>
      </c>
      <c r="AJ21" s="136" t="s">
        <v>300</v>
      </c>
      <c r="AK21" s="136" t="s">
        <v>301</v>
      </c>
      <c r="AL21" s="136" t="s">
        <v>91</v>
      </c>
      <c r="AM21" s="136" t="s">
        <v>92</v>
      </c>
      <c r="AN21" s="136" t="s">
        <v>93</v>
      </c>
      <c r="AO21" s="136" t="s">
        <v>94</v>
      </c>
      <c r="AP21" s="136" t="s">
        <v>90</v>
      </c>
    </row>
    <row r="22" spans="1:42" ht="16.8" thickTop="1" x14ac:dyDescent="0.3">
      <c r="A22" s="567" t="s">
        <v>303</v>
      </c>
      <c r="B22" s="568"/>
      <c r="C22" s="568"/>
      <c r="D22" s="568"/>
      <c r="E22" s="569"/>
      <c r="F22" s="573"/>
      <c r="G22" s="574"/>
      <c r="H22" s="574"/>
      <c r="I22" s="575"/>
      <c r="J22" s="579" t="str">
        <f>IF(J23="","",IF(J23&gt;M23,"○",IF(J23=M23,"△",IF(J23&lt;M23,"×"))))</f>
        <v>○</v>
      </c>
      <c r="K22" s="579"/>
      <c r="L22" s="579"/>
      <c r="M22" s="580"/>
      <c r="N22" s="579" t="str">
        <f>IF(N23="","",IF(N23&gt;Q23,"○",IF(N23=Q23,"△",IF(N23&lt;Q23,"×"))))</f>
        <v>○</v>
      </c>
      <c r="O22" s="579"/>
      <c r="P22" s="579"/>
      <c r="Q22" s="580"/>
      <c r="R22" s="581">
        <f>COUNTIF(F22:Q22,"○")</f>
        <v>2</v>
      </c>
      <c r="S22" s="582">
        <f>COUNTIF(F22:Q22,"×")</f>
        <v>0</v>
      </c>
      <c r="T22" s="554">
        <f>COUNTIF(F22:Q22,"△")</f>
        <v>0</v>
      </c>
      <c r="U22" s="555">
        <f>AK22</f>
        <v>6</v>
      </c>
      <c r="V22" s="556"/>
      <c r="W22" s="557"/>
      <c r="X22" s="559">
        <f>AA22-AC22</f>
        <v>9</v>
      </c>
      <c r="Y22" s="560"/>
      <c r="Z22" s="561"/>
      <c r="AA22" s="562">
        <f>SUM(J23,N23)</f>
        <v>10</v>
      </c>
      <c r="AB22" s="563"/>
      <c r="AC22" s="562">
        <f>SUM(M23,Q23)</f>
        <v>1</v>
      </c>
      <c r="AD22" s="563"/>
      <c r="AE22" s="562">
        <f>COUNT(J23,N23)</f>
        <v>2</v>
      </c>
      <c r="AF22" s="563"/>
      <c r="AG22" s="546">
        <f>AP22</f>
        <v>1</v>
      </c>
      <c r="AH22" s="547"/>
      <c r="AI22" s="143">
        <f>IF(J22="○",3,IF(J22="△",1,0))</f>
        <v>3</v>
      </c>
      <c r="AJ22" s="143">
        <f>IF(N22="○",3,IF(N22="△",1,0))</f>
        <v>3</v>
      </c>
      <c r="AK22" s="144">
        <f>SUM(AI22:AJ22)</f>
        <v>6</v>
      </c>
      <c r="AL22" s="143">
        <f>RANK(U22,U22:W27,0)</f>
        <v>1</v>
      </c>
      <c r="AM22" s="143">
        <f>RANK(X22,X22:Z27,0)</f>
        <v>1</v>
      </c>
      <c r="AN22" s="143">
        <f>RANK(AA22,AA22:AB27,0)</f>
        <v>1</v>
      </c>
      <c r="AO22" s="145">
        <f>AL22+AM22/10+AN22/100</f>
        <v>1.1100000000000001</v>
      </c>
      <c r="AP22" s="143">
        <f>RANK(AO22,AO22:AO27,1)</f>
        <v>1</v>
      </c>
    </row>
    <row r="23" spans="1:42" x14ac:dyDescent="0.3">
      <c r="A23" s="570"/>
      <c r="B23" s="571"/>
      <c r="C23" s="571"/>
      <c r="D23" s="571"/>
      <c r="E23" s="572"/>
      <c r="F23" s="576"/>
      <c r="G23" s="577"/>
      <c r="H23" s="577"/>
      <c r="I23" s="578"/>
      <c r="J23" s="127">
        <f>IF(I25="","",I25)</f>
        <v>2</v>
      </c>
      <c r="K23" s="531" t="s">
        <v>95</v>
      </c>
      <c r="L23" s="531"/>
      <c r="M23" s="128">
        <f>IF(F25="","",F25)</f>
        <v>1</v>
      </c>
      <c r="N23" s="127">
        <f>IF(I27="","",I27)</f>
        <v>8</v>
      </c>
      <c r="O23" s="531" t="s">
        <v>95</v>
      </c>
      <c r="P23" s="531"/>
      <c r="Q23" s="135">
        <f>IF(F27="","",F27)</f>
        <v>0</v>
      </c>
      <c r="R23" s="503"/>
      <c r="S23" s="505"/>
      <c r="T23" s="507"/>
      <c r="U23" s="558"/>
      <c r="V23" s="531"/>
      <c r="W23" s="532"/>
      <c r="X23" s="533"/>
      <c r="Y23" s="534"/>
      <c r="Z23" s="535"/>
      <c r="AA23" s="538"/>
      <c r="AB23" s="539"/>
      <c r="AC23" s="538"/>
      <c r="AD23" s="539"/>
      <c r="AE23" s="538"/>
      <c r="AF23" s="539"/>
      <c r="AG23" s="544"/>
      <c r="AH23" s="545"/>
      <c r="AI23" s="143"/>
      <c r="AJ23" s="143"/>
      <c r="AK23" s="144"/>
      <c r="AL23" s="143"/>
      <c r="AM23" s="143"/>
      <c r="AN23" s="143"/>
      <c r="AO23" s="145"/>
      <c r="AP23" s="143"/>
    </row>
    <row r="24" spans="1:42" x14ac:dyDescent="0.3">
      <c r="A24" s="518" t="s">
        <v>304</v>
      </c>
      <c r="B24" s="519"/>
      <c r="C24" s="519"/>
      <c r="D24" s="519"/>
      <c r="E24" s="520"/>
      <c r="F24" s="524" t="str">
        <f>IF(F25="","",IF(F25&gt;I25,"○",IF(F25=I25,"△",IF(F25&lt;I25,"×"))))</f>
        <v>×</v>
      </c>
      <c r="G24" s="524"/>
      <c r="H24" s="524"/>
      <c r="I24" s="525"/>
      <c r="J24" s="548"/>
      <c r="K24" s="527"/>
      <c r="L24" s="527"/>
      <c r="M24" s="528"/>
      <c r="N24" s="552" t="str">
        <f>IF(N25="","",IF(N25&gt;Q25,"○",IF(N25=Q25,"△",IF(N25&lt;Q25,"×"))))</f>
        <v>○</v>
      </c>
      <c r="O24" s="552"/>
      <c r="P24" s="552"/>
      <c r="Q24" s="553"/>
      <c r="R24" s="503">
        <f>COUNTIF(F24:Q24,"○")</f>
        <v>1</v>
      </c>
      <c r="S24" s="505">
        <f>COUNTIF(F24:Q24,"×")</f>
        <v>1</v>
      </c>
      <c r="T24" s="507">
        <f>COUNTIF(F24:Q24,"△")</f>
        <v>0</v>
      </c>
      <c r="U24" s="509">
        <f>AK24</f>
        <v>3</v>
      </c>
      <c r="V24" s="509"/>
      <c r="W24" s="510"/>
      <c r="X24" s="512">
        <f>AA24-AC24</f>
        <v>6</v>
      </c>
      <c r="Y24" s="513"/>
      <c r="Z24" s="514"/>
      <c r="AA24" s="536">
        <f>SUM(F25,N25)</f>
        <v>8</v>
      </c>
      <c r="AB24" s="537"/>
      <c r="AC24" s="497">
        <f>SUM(I25,Q25)</f>
        <v>2</v>
      </c>
      <c r="AD24" s="510"/>
      <c r="AE24" s="540">
        <f>COUNT(F25,N25)</f>
        <v>2</v>
      </c>
      <c r="AF24" s="541"/>
      <c r="AG24" s="497">
        <f>AP24</f>
        <v>2</v>
      </c>
      <c r="AH24" s="498"/>
      <c r="AI24" s="143">
        <f>IF(F24="○",3,IF(F24="△",1,0))</f>
        <v>0</v>
      </c>
      <c r="AJ24" s="143">
        <f>IF(N24="○",3,IF(N24="△",1,0))</f>
        <v>3</v>
      </c>
      <c r="AK24" s="144">
        <f>SUM(AI24:AJ24)</f>
        <v>3</v>
      </c>
      <c r="AL24" s="143">
        <f>RANK(U24,U22:W27,0)</f>
        <v>2</v>
      </c>
      <c r="AM24" s="143">
        <f>RANK(X24,X22:Z27,0)</f>
        <v>2</v>
      </c>
      <c r="AN24" s="143">
        <f>RANK(AA24,AA22:AB27,0)</f>
        <v>2</v>
      </c>
      <c r="AO24" s="145">
        <f>AL24+AM24/10+AN24/100</f>
        <v>2.2200000000000002</v>
      </c>
      <c r="AP24" s="143">
        <f>RANK(AO24,AO22:AO27,1)</f>
        <v>2</v>
      </c>
    </row>
    <row r="25" spans="1:42" x14ac:dyDescent="0.3">
      <c r="A25" s="518"/>
      <c r="B25" s="519"/>
      <c r="C25" s="519"/>
      <c r="D25" s="519"/>
      <c r="E25" s="520"/>
      <c r="F25" s="129">
        <v>1</v>
      </c>
      <c r="G25" s="531" t="s">
        <v>95</v>
      </c>
      <c r="H25" s="531"/>
      <c r="I25" s="130">
        <v>2</v>
      </c>
      <c r="J25" s="549"/>
      <c r="K25" s="550"/>
      <c r="L25" s="550"/>
      <c r="M25" s="551"/>
      <c r="N25" s="128">
        <f>IF(M27="","",M27)</f>
        <v>7</v>
      </c>
      <c r="O25" s="531" t="s">
        <v>95</v>
      </c>
      <c r="P25" s="531"/>
      <c r="Q25" s="128">
        <f>IF(J27="","",J27)</f>
        <v>0</v>
      </c>
      <c r="R25" s="503"/>
      <c r="S25" s="505"/>
      <c r="T25" s="507"/>
      <c r="U25" s="531"/>
      <c r="V25" s="531"/>
      <c r="W25" s="532"/>
      <c r="X25" s="533"/>
      <c r="Y25" s="534"/>
      <c r="Z25" s="535"/>
      <c r="AA25" s="538"/>
      <c r="AB25" s="539"/>
      <c r="AC25" s="544"/>
      <c r="AD25" s="532"/>
      <c r="AE25" s="538"/>
      <c r="AF25" s="539"/>
      <c r="AG25" s="544"/>
      <c r="AH25" s="545"/>
      <c r="AI25" s="143"/>
      <c r="AJ25" s="143"/>
      <c r="AK25" s="144"/>
      <c r="AL25" s="143"/>
      <c r="AM25" s="143"/>
      <c r="AN25" s="143"/>
      <c r="AO25" s="145"/>
      <c r="AP25" s="143"/>
    </row>
    <row r="26" spans="1:42" x14ac:dyDescent="0.3">
      <c r="A26" s="518" t="s">
        <v>305</v>
      </c>
      <c r="B26" s="519"/>
      <c r="C26" s="519"/>
      <c r="D26" s="519"/>
      <c r="E26" s="520"/>
      <c r="F26" s="524" t="str">
        <f>IF(F27="","",IF(F27&gt;I27,"○",IF(F27=I27,"△",IF(F27&lt;I27,"×"))))</f>
        <v>×</v>
      </c>
      <c r="G26" s="524"/>
      <c r="H26" s="524"/>
      <c r="I26" s="525"/>
      <c r="J26" s="526" t="str">
        <f>IF(J27="","",IF(J27&gt;M27,"○",IF(J27=M27,"△",IF(J27&lt;M27,"×"))))</f>
        <v>×</v>
      </c>
      <c r="K26" s="524"/>
      <c r="L26" s="524"/>
      <c r="M26" s="525"/>
      <c r="N26" s="527"/>
      <c r="O26" s="527"/>
      <c r="P26" s="527"/>
      <c r="Q26" s="528"/>
      <c r="R26" s="503">
        <f>COUNTIF(F26:Q26,"○")</f>
        <v>0</v>
      </c>
      <c r="S26" s="505">
        <f>COUNTIF(F26:Q26,"×")</f>
        <v>2</v>
      </c>
      <c r="T26" s="507">
        <f>COUNTIF(F26:Q26,"△")</f>
        <v>0</v>
      </c>
      <c r="U26" s="509">
        <f>AK26</f>
        <v>0</v>
      </c>
      <c r="V26" s="509"/>
      <c r="W26" s="510"/>
      <c r="X26" s="512">
        <f>AA26-AC26</f>
        <v>-15</v>
      </c>
      <c r="Y26" s="513"/>
      <c r="Z26" s="514"/>
      <c r="AA26" s="497">
        <f>SUM(F27,J27)</f>
        <v>0</v>
      </c>
      <c r="AB26" s="510"/>
      <c r="AC26" s="497">
        <f>SUM(I27,M27)</f>
        <v>15</v>
      </c>
      <c r="AD26" s="510"/>
      <c r="AE26" s="540">
        <f>COUNT(F27,J27)</f>
        <v>2</v>
      </c>
      <c r="AF26" s="541"/>
      <c r="AG26" s="497">
        <f>AP26</f>
        <v>3</v>
      </c>
      <c r="AH26" s="498"/>
      <c r="AI26" s="143">
        <f>IF(F26="○",3,IF(F26="△",1,0))</f>
        <v>0</v>
      </c>
      <c r="AJ26" s="143">
        <f>IF(J26="○",3,IF(J26="△",1,0))</f>
        <v>0</v>
      </c>
      <c r="AK26" s="144">
        <f>SUM(AI26:AJ26)</f>
        <v>0</v>
      </c>
      <c r="AL26" s="143">
        <f>RANK(U26,U22:W27,0)</f>
        <v>3</v>
      </c>
      <c r="AM26" s="143">
        <f>RANK(X26,X22:Z27,0)</f>
        <v>3</v>
      </c>
      <c r="AN26" s="143">
        <f>RANK(AA26,AA22:AB27,0)</f>
        <v>3</v>
      </c>
      <c r="AO26" s="145">
        <f>AL26+AM26/10+AN26/100</f>
        <v>3.3299999999999996</v>
      </c>
      <c r="AP26" s="143">
        <f>RANK(AO26,AO22:AO27,1)</f>
        <v>3</v>
      </c>
    </row>
    <row r="27" spans="1:42" ht="16.8" thickBot="1" x14ac:dyDescent="0.35">
      <c r="A27" s="521"/>
      <c r="B27" s="522"/>
      <c r="C27" s="522"/>
      <c r="D27" s="522"/>
      <c r="E27" s="523"/>
      <c r="F27" s="140">
        <v>0</v>
      </c>
      <c r="G27" s="501" t="s">
        <v>95</v>
      </c>
      <c r="H27" s="501"/>
      <c r="I27" s="141">
        <v>8</v>
      </c>
      <c r="J27" s="142">
        <v>0</v>
      </c>
      <c r="K27" s="501" t="s">
        <v>95</v>
      </c>
      <c r="L27" s="501"/>
      <c r="M27" s="141">
        <v>7</v>
      </c>
      <c r="N27" s="529"/>
      <c r="O27" s="529"/>
      <c r="P27" s="529"/>
      <c r="Q27" s="530"/>
      <c r="R27" s="504"/>
      <c r="S27" s="506"/>
      <c r="T27" s="508"/>
      <c r="U27" s="501"/>
      <c r="V27" s="501"/>
      <c r="W27" s="511"/>
      <c r="X27" s="515"/>
      <c r="Y27" s="516"/>
      <c r="Z27" s="517"/>
      <c r="AA27" s="499"/>
      <c r="AB27" s="511"/>
      <c r="AC27" s="499"/>
      <c r="AD27" s="511"/>
      <c r="AE27" s="542"/>
      <c r="AF27" s="543"/>
      <c r="AG27" s="499"/>
      <c r="AH27" s="500"/>
      <c r="AI27" s="143"/>
      <c r="AJ27" s="143"/>
      <c r="AK27" s="144"/>
      <c r="AL27" s="143"/>
      <c r="AM27" s="143"/>
      <c r="AN27" s="143"/>
      <c r="AO27" s="143"/>
      <c r="AP27" s="143"/>
    </row>
    <row r="28" spans="1:42" x14ac:dyDescent="0.3">
      <c r="A28" s="124"/>
      <c r="B28" s="124"/>
      <c r="C28" s="124"/>
      <c r="D28" s="124"/>
      <c r="E28" s="124"/>
      <c r="F28" s="131"/>
      <c r="G28" s="124" t="s">
        <v>96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32" t="s">
        <v>302</v>
      </c>
      <c r="AA28" s="502">
        <v>3</v>
      </c>
      <c r="AB28" s="502">
        <f>SUM(AB22:AB27)/2</f>
        <v>0</v>
      </c>
      <c r="AC28" s="133" t="s">
        <v>97</v>
      </c>
      <c r="AD28" s="124"/>
      <c r="AE28" s="134"/>
      <c r="AF28" s="134"/>
      <c r="AG28" s="133"/>
      <c r="AH28" s="124"/>
      <c r="AI28" s="124"/>
      <c r="AJ28" s="124"/>
      <c r="AK28" s="124"/>
      <c r="AL28" s="124"/>
      <c r="AM28" s="124"/>
      <c r="AN28" s="124"/>
      <c r="AO28" s="124"/>
      <c r="AP28" s="124"/>
    </row>
    <row r="31" spans="1:42" ht="16.8" thickBot="1" x14ac:dyDescent="0.35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</row>
    <row r="33" spans="1:34" s="388" customFormat="1" ht="24.6" x14ac:dyDescent="0.45">
      <c r="A33" s="388" t="s">
        <v>399</v>
      </c>
    </row>
    <row r="34" spans="1:34" s="386" customFormat="1" ht="16.8" thickBot="1" x14ac:dyDescent="0.35">
      <c r="A34" s="386" t="s">
        <v>409</v>
      </c>
      <c r="AA34" s="610" t="s">
        <v>411</v>
      </c>
      <c r="AB34" s="610"/>
      <c r="AC34" s="610"/>
      <c r="AD34" s="610"/>
      <c r="AE34" s="610"/>
      <c r="AF34" s="610"/>
      <c r="AG34" s="610"/>
      <c r="AH34" s="610"/>
    </row>
    <row r="35" spans="1:34" s="386" customFormat="1" ht="33.6" customHeight="1" thickBot="1" x14ac:dyDescent="0.35">
      <c r="A35" s="590" t="s">
        <v>400</v>
      </c>
      <c r="B35" s="591"/>
      <c r="C35" s="591"/>
      <c r="D35" s="591" t="s">
        <v>401</v>
      </c>
      <c r="E35" s="591"/>
      <c r="F35" s="591"/>
      <c r="G35" s="592" t="s">
        <v>82</v>
      </c>
      <c r="H35" s="592"/>
      <c r="I35" s="592"/>
      <c r="J35" s="592"/>
      <c r="K35" s="592"/>
      <c r="L35" s="138" t="s">
        <v>83</v>
      </c>
      <c r="M35" s="138" t="s">
        <v>84</v>
      </c>
      <c r="N35" s="138" t="s">
        <v>85</v>
      </c>
      <c r="O35" s="593" t="s">
        <v>298</v>
      </c>
      <c r="P35" s="593"/>
      <c r="Q35" s="593"/>
      <c r="R35" s="593" t="s">
        <v>86</v>
      </c>
      <c r="S35" s="593"/>
      <c r="T35" s="593"/>
      <c r="U35" s="593" t="s">
        <v>87</v>
      </c>
      <c r="V35" s="593"/>
      <c r="W35" s="593" t="s">
        <v>88</v>
      </c>
      <c r="X35" s="594"/>
      <c r="AA35" s="610"/>
      <c r="AB35" s="610"/>
      <c r="AC35" s="610"/>
      <c r="AD35" s="610"/>
      <c r="AE35" s="610"/>
      <c r="AF35" s="610"/>
      <c r="AG35" s="610"/>
      <c r="AH35" s="610"/>
    </row>
    <row r="36" spans="1:34" ht="33.6" customHeight="1" thickTop="1" x14ac:dyDescent="0.3">
      <c r="A36" s="597">
        <v>1</v>
      </c>
      <c r="B36" s="598"/>
      <c r="C36" s="598"/>
      <c r="D36" s="598" t="s">
        <v>403</v>
      </c>
      <c r="E36" s="598"/>
      <c r="F36" s="598"/>
      <c r="G36" s="602" t="s">
        <v>417</v>
      </c>
      <c r="H36" s="602"/>
      <c r="I36" s="602"/>
      <c r="J36" s="602"/>
      <c r="K36" s="602"/>
      <c r="L36" s="387">
        <v>2</v>
      </c>
      <c r="M36" s="387">
        <v>0</v>
      </c>
      <c r="N36" s="387">
        <v>0</v>
      </c>
      <c r="O36" s="603">
        <v>6</v>
      </c>
      <c r="P36" s="603">
        <v>0</v>
      </c>
      <c r="Q36" s="603">
        <v>0</v>
      </c>
      <c r="R36" s="603">
        <v>9</v>
      </c>
      <c r="S36" s="603">
        <v>0</v>
      </c>
      <c r="T36" s="603">
        <v>0</v>
      </c>
      <c r="U36" s="603">
        <v>10</v>
      </c>
      <c r="V36" s="603">
        <v>0</v>
      </c>
      <c r="W36" s="603">
        <v>1</v>
      </c>
      <c r="X36" s="604">
        <v>0</v>
      </c>
      <c r="AA36" s="610"/>
      <c r="AB36" s="610"/>
      <c r="AC36" s="610"/>
      <c r="AD36" s="610"/>
      <c r="AE36" s="610"/>
      <c r="AF36" s="610"/>
      <c r="AG36" s="610"/>
      <c r="AH36" s="610"/>
    </row>
    <row r="37" spans="1:34" ht="33.6" customHeight="1" x14ac:dyDescent="0.3">
      <c r="A37" s="595">
        <v>2</v>
      </c>
      <c r="B37" s="596"/>
      <c r="C37" s="596"/>
      <c r="D37" s="596" t="s">
        <v>406</v>
      </c>
      <c r="E37" s="596"/>
      <c r="F37" s="596"/>
      <c r="G37" s="599" t="s">
        <v>418</v>
      </c>
      <c r="H37" s="599"/>
      <c r="I37" s="599"/>
      <c r="J37" s="599"/>
      <c r="K37" s="599"/>
      <c r="L37" s="384">
        <v>2</v>
      </c>
      <c r="M37" s="384">
        <v>0</v>
      </c>
      <c r="N37" s="384">
        <v>0</v>
      </c>
      <c r="O37" s="600">
        <v>6</v>
      </c>
      <c r="P37" s="600">
        <v>0</v>
      </c>
      <c r="Q37" s="600">
        <v>0</v>
      </c>
      <c r="R37" s="600">
        <v>8</v>
      </c>
      <c r="S37" s="600">
        <v>0</v>
      </c>
      <c r="T37" s="600">
        <v>0</v>
      </c>
      <c r="U37" s="600">
        <v>9</v>
      </c>
      <c r="V37" s="600">
        <v>0</v>
      </c>
      <c r="W37" s="600">
        <v>1</v>
      </c>
      <c r="X37" s="601">
        <v>0</v>
      </c>
      <c r="AA37" s="610"/>
      <c r="AB37" s="610"/>
      <c r="AC37" s="610"/>
      <c r="AD37" s="610"/>
      <c r="AE37" s="610"/>
      <c r="AF37" s="610"/>
      <c r="AG37" s="610"/>
      <c r="AH37" s="610"/>
    </row>
    <row r="38" spans="1:34" ht="33.6" customHeight="1" thickBot="1" x14ac:dyDescent="0.35">
      <c r="A38" s="608">
        <v>3</v>
      </c>
      <c r="B38" s="609"/>
      <c r="C38" s="609"/>
      <c r="D38" s="609" t="s">
        <v>407</v>
      </c>
      <c r="E38" s="609"/>
      <c r="F38" s="609"/>
      <c r="G38" s="605" t="s">
        <v>415</v>
      </c>
      <c r="H38" s="605"/>
      <c r="I38" s="605"/>
      <c r="J38" s="605"/>
      <c r="K38" s="605"/>
      <c r="L38" s="385">
        <v>2</v>
      </c>
      <c r="M38" s="385">
        <v>0</v>
      </c>
      <c r="N38" s="385">
        <v>0</v>
      </c>
      <c r="O38" s="606">
        <v>6</v>
      </c>
      <c r="P38" s="606">
        <v>0</v>
      </c>
      <c r="Q38" s="606">
        <v>0</v>
      </c>
      <c r="R38" s="606">
        <v>8</v>
      </c>
      <c r="S38" s="606">
        <v>0</v>
      </c>
      <c r="T38" s="606">
        <v>0</v>
      </c>
      <c r="U38" s="606">
        <v>8</v>
      </c>
      <c r="V38" s="606">
        <v>0</v>
      </c>
      <c r="W38" s="606">
        <v>0</v>
      </c>
      <c r="X38" s="607">
        <v>0</v>
      </c>
      <c r="AA38" s="610"/>
      <c r="AB38" s="610"/>
      <c r="AC38" s="610"/>
      <c r="AD38" s="610"/>
      <c r="AE38" s="610"/>
      <c r="AF38" s="610"/>
      <c r="AG38" s="610"/>
      <c r="AH38" s="610"/>
    </row>
    <row r="39" spans="1:34" x14ac:dyDescent="0.3">
      <c r="AA39" s="610"/>
      <c r="AB39" s="610"/>
      <c r="AC39" s="610"/>
      <c r="AD39" s="610"/>
      <c r="AE39" s="610"/>
      <c r="AF39" s="610"/>
      <c r="AG39" s="610"/>
      <c r="AH39" s="610"/>
    </row>
    <row r="40" spans="1:34" s="386" customFormat="1" ht="16.8" thickBot="1" x14ac:dyDescent="0.35">
      <c r="A40" s="386" t="s">
        <v>408</v>
      </c>
      <c r="AA40" s="610"/>
      <c r="AB40" s="610"/>
      <c r="AC40" s="610"/>
      <c r="AD40" s="610"/>
      <c r="AE40" s="610"/>
      <c r="AF40" s="610"/>
      <c r="AG40" s="610"/>
      <c r="AH40" s="610"/>
    </row>
    <row r="41" spans="1:34" s="386" customFormat="1" ht="33.6" customHeight="1" thickBot="1" x14ac:dyDescent="0.35">
      <c r="A41" s="590" t="s">
        <v>400</v>
      </c>
      <c r="B41" s="591"/>
      <c r="C41" s="591"/>
      <c r="D41" s="591" t="s">
        <v>401</v>
      </c>
      <c r="E41" s="591"/>
      <c r="F41" s="591"/>
      <c r="G41" s="592" t="s">
        <v>82</v>
      </c>
      <c r="H41" s="592"/>
      <c r="I41" s="592"/>
      <c r="J41" s="592"/>
      <c r="K41" s="592"/>
      <c r="L41" s="138" t="s">
        <v>83</v>
      </c>
      <c r="M41" s="138" t="s">
        <v>84</v>
      </c>
      <c r="N41" s="138" t="s">
        <v>85</v>
      </c>
      <c r="O41" s="593" t="s">
        <v>298</v>
      </c>
      <c r="P41" s="593"/>
      <c r="Q41" s="593"/>
      <c r="R41" s="593" t="s">
        <v>86</v>
      </c>
      <c r="S41" s="593"/>
      <c r="T41" s="593"/>
      <c r="U41" s="593" t="s">
        <v>87</v>
      </c>
      <c r="V41" s="593"/>
      <c r="W41" s="593" t="s">
        <v>88</v>
      </c>
      <c r="X41" s="594"/>
      <c r="AA41" s="610"/>
      <c r="AB41" s="610"/>
      <c r="AC41" s="610"/>
      <c r="AD41" s="610"/>
      <c r="AE41" s="610"/>
      <c r="AF41" s="610"/>
      <c r="AG41" s="610"/>
      <c r="AH41" s="610"/>
    </row>
    <row r="42" spans="1:34" ht="33.6" customHeight="1" thickTop="1" x14ac:dyDescent="0.3">
      <c r="A42" s="597">
        <v>1</v>
      </c>
      <c r="B42" s="598"/>
      <c r="C42" s="598"/>
      <c r="D42" s="598" t="s">
        <v>403</v>
      </c>
      <c r="E42" s="598"/>
      <c r="F42" s="598"/>
      <c r="G42" s="602" t="s">
        <v>413</v>
      </c>
      <c r="H42" s="602"/>
      <c r="I42" s="602"/>
      <c r="J42" s="602"/>
      <c r="K42" s="602"/>
      <c r="L42" s="387">
        <v>1</v>
      </c>
      <c r="M42" s="387">
        <v>1</v>
      </c>
      <c r="N42" s="387">
        <v>0</v>
      </c>
      <c r="O42" s="603">
        <v>3</v>
      </c>
      <c r="P42" s="603">
        <v>0</v>
      </c>
      <c r="Q42" s="603">
        <v>0</v>
      </c>
      <c r="R42" s="603">
        <v>6</v>
      </c>
      <c r="S42" s="603">
        <v>0</v>
      </c>
      <c r="T42" s="603">
        <v>0</v>
      </c>
      <c r="U42" s="603">
        <v>8</v>
      </c>
      <c r="V42" s="603">
        <v>0</v>
      </c>
      <c r="W42" s="603">
        <v>2</v>
      </c>
      <c r="X42" s="604">
        <v>0</v>
      </c>
      <c r="AA42" s="610"/>
      <c r="AB42" s="610"/>
      <c r="AC42" s="610"/>
      <c r="AD42" s="610"/>
      <c r="AE42" s="610"/>
      <c r="AF42" s="610"/>
      <c r="AG42" s="610"/>
      <c r="AH42" s="610"/>
    </row>
    <row r="43" spans="1:34" ht="33.6" customHeight="1" x14ac:dyDescent="0.3">
      <c r="A43" s="595">
        <v>2</v>
      </c>
      <c r="B43" s="596"/>
      <c r="C43" s="596"/>
      <c r="D43" s="596" t="s">
        <v>406</v>
      </c>
      <c r="E43" s="596"/>
      <c r="F43" s="596"/>
      <c r="G43" s="599" t="s">
        <v>414</v>
      </c>
      <c r="H43" s="599"/>
      <c r="I43" s="599"/>
      <c r="J43" s="599"/>
      <c r="K43" s="599"/>
      <c r="L43" s="384">
        <v>1</v>
      </c>
      <c r="M43" s="384">
        <v>1</v>
      </c>
      <c r="N43" s="384">
        <v>0</v>
      </c>
      <c r="O43" s="600">
        <v>3</v>
      </c>
      <c r="P43" s="600">
        <v>0</v>
      </c>
      <c r="Q43" s="600">
        <v>0</v>
      </c>
      <c r="R43" s="600">
        <v>2</v>
      </c>
      <c r="S43" s="600">
        <v>0</v>
      </c>
      <c r="T43" s="600">
        <v>0</v>
      </c>
      <c r="U43" s="600">
        <v>4</v>
      </c>
      <c r="V43" s="600">
        <v>0</v>
      </c>
      <c r="W43" s="600">
        <v>2</v>
      </c>
      <c r="X43" s="601">
        <v>0</v>
      </c>
      <c r="AA43" s="610"/>
      <c r="AB43" s="610"/>
      <c r="AC43" s="610"/>
      <c r="AD43" s="610"/>
      <c r="AE43" s="610"/>
      <c r="AF43" s="610"/>
      <c r="AG43" s="610"/>
      <c r="AH43" s="610"/>
    </row>
    <row r="44" spans="1:34" ht="33.6" customHeight="1" thickBot="1" x14ac:dyDescent="0.35">
      <c r="A44" s="608">
        <v>3</v>
      </c>
      <c r="B44" s="609"/>
      <c r="C44" s="609"/>
      <c r="D44" s="609" t="s">
        <v>407</v>
      </c>
      <c r="E44" s="609"/>
      <c r="F44" s="609"/>
      <c r="G44" s="605" t="s">
        <v>416</v>
      </c>
      <c r="H44" s="605"/>
      <c r="I44" s="605"/>
      <c r="J44" s="605"/>
      <c r="K44" s="605"/>
      <c r="L44" s="385">
        <v>1</v>
      </c>
      <c r="M44" s="385">
        <v>1</v>
      </c>
      <c r="N44" s="385">
        <v>0</v>
      </c>
      <c r="O44" s="606">
        <v>3</v>
      </c>
      <c r="P44" s="606">
        <v>0</v>
      </c>
      <c r="Q44" s="606">
        <v>0</v>
      </c>
      <c r="R44" s="606">
        <v>-3</v>
      </c>
      <c r="S44" s="606">
        <v>0</v>
      </c>
      <c r="T44" s="606">
        <v>0</v>
      </c>
      <c r="U44" s="606">
        <v>1</v>
      </c>
      <c r="V44" s="606">
        <v>0</v>
      </c>
      <c r="W44" s="606">
        <v>4</v>
      </c>
      <c r="X44" s="607">
        <v>0</v>
      </c>
      <c r="AA44" s="610"/>
      <c r="AB44" s="610"/>
      <c r="AC44" s="610"/>
      <c r="AD44" s="610"/>
      <c r="AE44" s="610"/>
      <c r="AF44" s="610"/>
      <c r="AG44" s="610"/>
      <c r="AH44" s="610"/>
    </row>
    <row r="46" spans="1:34" s="386" customFormat="1" ht="16.8" thickBot="1" x14ac:dyDescent="0.35">
      <c r="A46" s="386" t="s">
        <v>410</v>
      </c>
      <c r="AA46" s="610" t="s">
        <v>412</v>
      </c>
      <c r="AB46" s="610"/>
      <c r="AC46" s="610"/>
      <c r="AD46" s="610"/>
      <c r="AE46" s="610"/>
      <c r="AF46" s="610"/>
      <c r="AG46" s="610"/>
      <c r="AH46" s="610"/>
    </row>
    <row r="47" spans="1:34" s="386" customFormat="1" ht="33.6" customHeight="1" thickBot="1" x14ac:dyDescent="0.35">
      <c r="A47" s="590" t="s">
        <v>400</v>
      </c>
      <c r="B47" s="591"/>
      <c r="C47" s="591"/>
      <c r="D47" s="591" t="s">
        <v>401</v>
      </c>
      <c r="E47" s="591"/>
      <c r="F47" s="591"/>
      <c r="G47" s="592" t="s">
        <v>82</v>
      </c>
      <c r="H47" s="592"/>
      <c r="I47" s="592"/>
      <c r="J47" s="592"/>
      <c r="K47" s="592"/>
      <c r="L47" s="138" t="s">
        <v>83</v>
      </c>
      <c r="M47" s="138" t="s">
        <v>84</v>
      </c>
      <c r="N47" s="138" t="s">
        <v>85</v>
      </c>
      <c r="O47" s="593" t="s">
        <v>298</v>
      </c>
      <c r="P47" s="593"/>
      <c r="Q47" s="593"/>
      <c r="R47" s="593" t="s">
        <v>86</v>
      </c>
      <c r="S47" s="593"/>
      <c r="T47" s="593"/>
      <c r="U47" s="593" t="s">
        <v>87</v>
      </c>
      <c r="V47" s="593"/>
      <c r="W47" s="593" t="s">
        <v>88</v>
      </c>
      <c r="X47" s="594"/>
      <c r="AA47" s="610"/>
      <c r="AB47" s="610"/>
      <c r="AC47" s="610"/>
      <c r="AD47" s="610"/>
      <c r="AE47" s="610"/>
      <c r="AF47" s="610"/>
      <c r="AG47" s="610"/>
      <c r="AH47" s="610"/>
    </row>
    <row r="48" spans="1:34" ht="33.6" customHeight="1" thickTop="1" x14ac:dyDescent="0.3">
      <c r="A48" s="597">
        <v>1</v>
      </c>
      <c r="B48" s="598"/>
      <c r="C48" s="598"/>
      <c r="D48" s="598" t="s">
        <v>407</v>
      </c>
      <c r="E48" s="598"/>
      <c r="F48" s="598"/>
      <c r="G48" s="602" t="s">
        <v>432</v>
      </c>
      <c r="H48" s="602"/>
      <c r="I48" s="602"/>
      <c r="J48" s="602"/>
      <c r="K48" s="602"/>
      <c r="L48" s="387">
        <v>0</v>
      </c>
      <c r="M48" s="387">
        <v>2</v>
      </c>
      <c r="N48" s="387">
        <v>0</v>
      </c>
      <c r="O48" s="603">
        <v>0</v>
      </c>
      <c r="P48" s="603">
        <v>0</v>
      </c>
      <c r="Q48" s="603">
        <v>0</v>
      </c>
      <c r="R48" s="603">
        <v>-5</v>
      </c>
      <c r="S48" s="603">
        <v>0</v>
      </c>
      <c r="T48" s="603">
        <v>0</v>
      </c>
      <c r="U48" s="603">
        <v>0</v>
      </c>
      <c r="V48" s="603">
        <v>0</v>
      </c>
      <c r="W48" s="603">
        <v>5</v>
      </c>
      <c r="X48" s="604">
        <v>0</v>
      </c>
      <c r="AA48" s="610"/>
      <c r="AB48" s="610"/>
      <c r="AC48" s="610"/>
      <c r="AD48" s="610"/>
      <c r="AE48" s="610"/>
      <c r="AF48" s="610"/>
      <c r="AG48" s="610"/>
      <c r="AH48" s="610"/>
    </row>
    <row r="49" spans="1:34" ht="33.6" customHeight="1" x14ac:dyDescent="0.3">
      <c r="A49" s="595">
        <v>2</v>
      </c>
      <c r="B49" s="596"/>
      <c r="C49" s="596"/>
      <c r="D49" s="596" t="s">
        <v>406</v>
      </c>
      <c r="E49" s="596"/>
      <c r="F49" s="596"/>
      <c r="G49" s="599" t="s">
        <v>433</v>
      </c>
      <c r="H49" s="599"/>
      <c r="I49" s="599"/>
      <c r="J49" s="599"/>
      <c r="K49" s="599"/>
      <c r="L49" s="384">
        <v>0</v>
      </c>
      <c r="M49" s="384">
        <v>2</v>
      </c>
      <c r="N49" s="384">
        <v>0</v>
      </c>
      <c r="O49" s="600">
        <v>0</v>
      </c>
      <c r="P49" s="600">
        <v>0</v>
      </c>
      <c r="Q49" s="600">
        <v>0</v>
      </c>
      <c r="R49" s="600">
        <v>-10</v>
      </c>
      <c r="S49" s="600">
        <v>0</v>
      </c>
      <c r="T49" s="600">
        <v>0</v>
      </c>
      <c r="U49" s="600">
        <v>0</v>
      </c>
      <c r="V49" s="600">
        <v>0</v>
      </c>
      <c r="W49" s="600">
        <v>10</v>
      </c>
      <c r="X49" s="601">
        <v>0</v>
      </c>
      <c r="AA49" s="610"/>
      <c r="AB49" s="610"/>
      <c r="AC49" s="610"/>
      <c r="AD49" s="610"/>
      <c r="AE49" s="610"/>
      <c r="AF49" s="610"/>
      <c r="AG49" s="610"/>
      <c r="AH49" s="610"/>
    </row>
    <row r="50" spans="1:34" ht="33.6" customHeight="1" thickBot="1" x14ac:dyDescent="0.35">
      <c r="A50" s="608">
        <v>3</v>
      </c>
      <c r="B50" s="609"/>
      <c r="C50" s="609"/>
      <c r="D50" s="609" t="s">
        <v>403</v>
      </c>
      <c r="E50" s="609"/>
      <c r="F50" s="609"/>
      <c r="G50" s="605" t="s">
        <v>305</v>
      </c>
      <c r="H50" s="605"/>
      <c r="I50" s="605"/>
      <c r="J50" s="605"/>
      <c r="K50" s="605"/>
      <c r="L50" s="385">
        <v>0</v>
      </c>
      <c r="M50" s="385">
        <v>2</v>
      </c>
      <c r="N50" s="385">
        <v>0</v>
      </c>
      <c r="O50" s="606">
        <v>0</v>
      </c>
      <c r="P50" s="606">
        <v>0</v>
      </c>
      <c r="Q50" s="606">
        <v>0</v>
      </c>
      <c r="R50" s="606">
        <v>-15</v>
      </c>
      <c r="S50" s="606">
        <v>0</v>
      </c>
      <c r="T50" s="606">
        <v>0</v>
      </c>
      <c r="U50" s="606">
        <v>0</v>
      </c>
      <c r="V50" s="606">
        <v>0</v>
      </c>
      <c r="W50" s="606">
        <v>15</v>
      </c>
      <c r="X50" s="607">
        <v>0</v>
      </c>
      <c r="AA50" s="610"/>
      <c r="AB50" s="610"/>
      <c r="AC50" s="610"/>
      <c r="AD50" s="610"/>
      <c r="AE50" s="610"/>
      <c r="AF50" s="610"/>
      <c r="AG50" s="610"/>
      <c r="AH50" s="610"/>
    </row>
  </sheetData>
  <mergeCells count="255">
    <mergeCell ref="A48:C48"/>
    <mergeCell ref="A50:C50"/>
    <mergeCell ref="AA34:AH44"/>
    <mergeCell ref="AA46:AH50"/>
    <mergeCell ref="A38:C38"/>
    <mergeCell ref="A41:C41"/>
    <mergeCell ref="D41:F41"/>
    <mergeCell ref="A42:C42"/>
    <mergeCell ref="A43:C43"/>
    <mergeCell ref="A44:C44"/>
    <mergeCell ref="A47:C47"/>
    <mergeCell ref="D47:F47"/>
    <mergeCell ref="G47:K47"/>
    <mergeCell ref="D43:F43"/>
    <mergeCell ref="D38:F38"/>
    <mergeCell ref="D44:F44"/>
    <mergeCell ref="D48:F48"/>
    <mergeCell ref="D36:F36"/>
    <mergeCell ref="D42:F42"/>
    <mergeCell ref="D50:F50"/>
    <mergeCell ref="O47:Q47"/>
    <mergeCell ref="R47:T47"/>
    <mergeCell ref="U47:V47"/>
    <mergeCell ref="W47:X47"/>
    <mergeCell ref="R38:T38"/>
    <mergeCell ref="U38:V38"/>
    <mergeCell ref="W38:X38"/>
    <mergeCell ref="G43:K43"/>
    <mergeCell ref="O43:Q43"/>
    <mergeCell ref="R43:T43"/>
    <mergeCell ref="U43:V43"/>
    <mergeCell ref="G50:K50"/>
    <mergeCell ref="O50:Q50"/>
    <mergeCell ref="R50:T50"/>
    <mergeCell ref="U50:V50"/>
    <mergeCell ref="W50:X50"/>
    <mergeCell ref="G41:K41"/>
    <mergeCell ref="O41:Q41"/>
    <mergeCell ref="R41:T41"/>
    <mergeCell ref="U41:V41"/>
    <mergeCell ref="W41:X41"/>
    <mergeCell ref="G42:K42"/>
    <mergeCell ref="O42:Q42"/>
    <mergeCell ref="R42:T42"/>
    <mergeCell ref="U42:V42"/>
    <mergeCell ref="W42:X42"/>
    <mergeCell ref="W43:X43"/>
    <mergeCell ref="A49:C49"/>
    <mergeCell ref="D49:F49"/>
    <mergeCell ref="G37:K37"/>
    <mergeCell ref="O37:Q37"/>
    <mergeCell ref="R37:T37"/>
    <mergeCell ref="U37:V37"/>
    <mergeCell ref="W37:X37"/>
    <mergeCell ref="G49:K49"/>
    <mergeCell ref="O49:Q49"/>
    <mergeCell ref="R49:T49"/>
    <mergeCell ref="U49:V49"/>
    <mergeCell ref="W49:X49"/>
    <mergeCell ref="G48:K48"/>
    <mergeCell ref="O48:Q48"/>
    <mergeCell ref="R48:T48"/>
    <mergeCell ref="U48:V48"/>
    <mergeCell ref="W48:X48"/>
    <mergeCell ref="G44:K44"/>
    <mergeCell ref="O44:Q44"/>
    <mergeCell ref="R44:T44"/>
    <mergeCell ref="U44:V44"/>
    <mergeCell ref="W44:X44"/>
    <mergeCell ref="G38:K38"/>
    <mergeCell ref="O38:Q38"/>
    <mergeCell ref="A35:C35"/>
    <mergeCell ref="D35:F35"/>
    <mergeCell ref="G35:K35"/>
    <mergeCell ref="O35:Q35"/>
    <mergeCell ref="R35:T35"/>
    <mergeCell ref="U35:V35"/>
    <mergeCell ref="W35:X35"/>
    <mergeCell ref="A37:C37"/>
    <mergeCell ref="D37:F37"/>
    <mergeCell ref="A36:C36"/>
    <mergeCell ref="G36:K36"/>
    <mergeCell ref="O36:Q36"/>
    <mergeCell ref="R36:T36"/>
    <mergeCell ref="U36:V36"/>
    <mergeCell ref="W36:X36"/>
    <mergeCell ref="AG3:AH3"/>
    <mergeCell ref="A4:E5"/>
    <mergeCell ref="F4:I5"/>
    <mergeCell ref="J4:M4"/>
    <mergeCell ref="N4:Q4"/>
    <mergeCell ref="R4:R5"/>
    <mergeCell ref="S4:S5"/>
    <mergeCell ref="A1:AH1"/>
    <mergeCell ref="A3:E3"/>
    <mergeCell ref="F3:I3"/>
    <mergeCell ref="J3:M3"/>
    <mergeCell ref="N3:Q3"/>
    <mergeCell ref="U3:W3"/>
    <mergeCell ref="X3:Z3"/>
    <mergeCell ref="AA3:AB3"/>
    <mergeCell ref="AG4:AH5"/>
    <mergeCell ref="K5:L5"/>
    <mergeCell ref="O5:P5"/>
    <mergeCell ref="AE3:AF3"/>
    <mergeCell ref="A6:E7"/>
    <mergeCell ref="F6:I6"/>
    <mergeCell ref="J6:M7"/>
    <mergeCell ref="T4:T5"/>
    <mergeCell ref="U4:W5"/>
    <mergeCell ref="X4:Z5"/>
    <mergeCell ref="AA4:AB5"/>
    <mergeCell ref="AC4:AD5"/>
    <mergeCell ref="AG6:AH7"/>
    <mergeCell ref="G7:H7"/>
    <mergeCell ref="O7:P7"/>
    <mergeCell ref="N6:Q6"/>
    <mergeCell ref="R6:R7"/>
    <mergeCell ref="S6:S7"/>
    <mergeCell ref="T6:T7"/>
    <mergeCell ref="U6:W7"/>
    <mergeCell ref="X6:Z7"/>
    <mergeCell ref="AE4:AF5"/>
    <mergeCell ref="AE6:AF7"/>
    <mergeCell ref="J12:M12"/>
    <mergeCell ref="N12:Q12"/>
    <mergeCell ref="AG8:AH9"/>
    <mergeCell ref="G9:H9"/>
    <mergeCell ref="K9:L9"/>
    <mergeCell ref="R8:R9"/>
    <mergeCell ref="S8:S9"/>
    <mergeCell ref="T8:T9"/>
    <mergeCell ref="U8:W9"/>
    <mergeCell ref="X8:Z9"/>
    <mergeCell ref="AA8:AB9"/>
    <mergeCell ref="F8:I8"/>
    <mergeCell ref="J8:M8"/>
    <mergeCell ref="N8:Q9"/>
    <mergeCell ref="AE8:AF9"/>
    <mergeCell ref="AA10:AB10"/>
    <mergeCell ref="AC8:AD9"/>
    <mergeCell ref="A8:E9"/>
    <mergeCell ref="AA6:AB7"/>
    <mergeCell ref="AC6:AD7"/>
    <mergeCell ref="AC3:AD3"/>
    <mergeCell ref="AG12:AH12"/>
    <mergeCell ref="A13:E14"/>
    <mergeCell ref="F13:I14"/>
    <mergeCell ref="J13:M13"/>
    <mergeCell ref="N13:Q13"/>
    <mergeCell ref="R13:R14"/>
    <mergeCell ref="S13:S14"/>
    <mergeCell ref="T13:T14"/>
    <mergeCell ref="U13:W14"/>
    <mergeCell ref="X13:Z14"/>
    <mergeCell ref="AA13:AB14"/>
    <mergeCell ref="AC13:AD14"/>
    <mergeCell ref="AE13:AF14"/>
    <mergeCell ref="A12:E12"/>
    <mergeCell ref="F12:I12"/>
    <mergeCell ref="U12:W12"/>
    <mergeCell ref="X12:Z12"/>
    <mergeCell ref="AA12:AB12"/>
    <mergeCell ref="AC12:AD12"/>
    <mergeCell ref="AE12:AF12"/>
    <mergeCell ref="A17:E18"/>
    <mergeCell ref="F17:I17"/>
    <mergeCell ref="J17:M17"/>
    <mergeCell ref="N17:Q18"/>
    <mergeCell ref="R17:R18"/>
    <mergeCell ref="AG13:AH14"/>
    <mergeCell ref="K14:L14"/>
    <mergeCell ref="O14:P14"/>
    <mergeCell ref="A15:E16"/>
    <mergeCell ref="F15:I15"/>
    <mergeCell ref="J15:M16"/>
    <mergeCell ref="N15:Q15"/>
    <mergeCell ref="R15:R16"/>
    <mergeCell ref="S15:S16"/>
    <mergeCell ref="T15:T16"/>
    <mergeCell ref="S17:S18"/>
    <mergeCell ref="T17:T18"/>
    <mergeCell ref="U17:W18"/>
    <mergeCell ref="X17:Z18"/>
    <mergeCell ref="AA17:AB18"/>
    <mergeCell ref="U15:W16"/>
    <mergeCell ref="X15:Z16"/>
    <mergeCell ref="AA15:AB16"/>
    <mergeCell ref="AC17:AD18"/>
    <mergeCell ref="AE17:AF18"/>
    <mergeCell ref="AG17:AH18"/>
    <mergeCell ref="G18:H18"/>
    <mergeCell ref="K18:L18"/>
    <mergeCell ref="AA19:AB19"/>
    <mergeCell ref="AC15:AD16"/>
    <mergeCell ref="AE15:AF16"/>
    <mergeCell ref="AG15:AH16"/>
    <mergeCell ref="G16:H16"/>
    <mergeCell ref="O16:P16"/>
    <mergeCell ref="AA21:AB21"/>
    <mergeCell ref="AC21:AD21"/>
    <mergeCell ref="AE21:AF21"/>
    <mergeCell ref="AG21:AH21"/>
    <mergeCell ref="A22:E23"/>
    <mergeCell ref="F22:I23"/>
    <mergeCell ref="J22:M22"/>
    <mergeCell ref="N22:Q22"/>
    <mergeCell ref="R22:R23"/>
    <mergeCell ref="S22:S23"/>
    <mergeCell ref="A21:E21"/>
    <mergeCell ref="F21:I21"/>
    <mergeCell ref="J21:M21"/>
    <mergeCell ref="N21:Q21"/>
    <mergeCell ref="U21:W21"/>
    <mergeCell ref="X21:Z21"/>
    <mergeCell ref="AG24:AH25"/>
    <mergeCell ref="AG22:AH23"/>
    <mergeCell ref="K23:L23"/>
    <mergeCell ref="O23:P23"/>
    <mergeCell ref="A24:E25"/>
    <mergeCell ref="F24:I24"/>
    <mergeCell ref="J24:M25"/>
    <mergeCell ref="N24:Q24"/>
    <mergeCell ref="R24:R25"/>
    <mergeCell ref="S24:S25"/>
    <mergeCell ref="T24:T25"/>
    <mergeCell ref="T22:T23"/>
    <mergeCell ref="U22:W23"/>
    <mergeCell ref="X22:Z23"/>
    <mergeCell ref="AA22:AB23"/>
    <mergeCell ref="AC22:AD23"/>
    <mergeCell ref="AE22:AF23"/>
    <mergeCell ref="G25:H25"/>
    <mergeCell ref="O25:P25"/>
    <mergeCell ref="A26:E27"/>
    <mergeCell ref="F26:I26"/>
    <mergeCell ref="J26:M26"/>
    <mergeCell ref="N26:Q27"/>
    <mergeCell ref="U24:W25"/>
    <mergeCell ref="X24:Z25"/>
    <mergeCell ref="AA24:AB25"/>
    <mergeCell ref="AC26:AD27"/>
    <mergeCell ref="AE26:AF27"/>
    <mergeCell ref="AC24:AD25"/>
    <mergeCell ref="AE24:AF25"/>
    <mergeCell ref="AG26:AH27"/>
    <mergeCell ref="G27:H27"/>
    <mergeCell ref="K27:L27"/>
    <mergeCell ref="AA28:AB28"/>
    <mergeCell ref="R26:R27"/>
    <mergeCell ref="S26:S27"/>
    <mergeCell ref="T26:T27"/>
    <mergeCell ref="U26:W27"/>
    <mergeCell ref="X26:Z27"/>
    <mergeCell ref="AA26:AB2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4294967292" verticalDpi="4294967292" r:id="rId1"/>
  <colBreaks count="1" manualBreakCount="1">
    <brk id="4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73"/>
  <sheetViews>
    <sheetView showGridLines="0" view="pageBreakPreview" zoomScale="60" zoomScaleNormal="55" workbookViewId="0">
      <selection activeCell="AS18" sqref="AS18"/>
    </sheetView>
  </sheetViews>
  <sheetFormatPr defaultColWidth="13" defaultRowHeight="16.2" outlineLevelCol="1" x14ac:dyDescent="0.3"/>
  <cols>
    <col min="1" max="34" width="3.8984375" style="16" customWidth="1"/>
    <col min="35" max="42" width="4.09765625" style="16" hidden="1" customWidth="1" outlineLevel="1"/>
    <col min="43" max="43" width="13" style="16" collapsed="1"/>
    <col min="44" max="16384" width="13" style="16"/>
  </cols>
  <sheetData>
    <row r="1" spans="1:34" ht="14.1" customHeight="1" x14ac:dyDescent="0.3">
      <c r="A1" s="611" t="s">
        <v>392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</row>
    <row r="2" spans="1:34" ht="14.1" customHeight="1" x14ac:dyDescent="0.3">
      <c r="A2" s="612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</row>
    <row r="3" spans="1:34" ht="14.1" customHeight="1" x14ac:dyDescent="0.3">
      <c r="A3" s="612"/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</row>
    <row r="4" spans="1:34" ht="14.1" customHeight="1" x14ac:dyDescent="0.3">
      <c r="A4" s="612"/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</row>
    <row r="5" spans="1:34" ht="14.1" customHeight="1" x14ac:dyDescent="0.3">
      <c r="A5" s="612"/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612"/>
      <c r="AB5" s="612"/>
      <c r="AC5" s="612"/>
      <c r="AD5" s="612"/>
      <c r="AE5" s="612"/>
      <c r="AF5" s="612"/>
      <c r="AG5" s="612"/>
      <c r="AH5" s="612"/>
    </row>
    <row r="6" spans="1:34" ht="14.1" customHeight="1" x14ac:dyDescent="0.3">
      <c r="A6" s="612"/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</row>
    <row r="7" spans="1:34" ht="14.1" customHeight="1" x14ac:dyDescent="0.3"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</row>
    <row r="8" spans="1:34" ht="17.100000000000001" customHeight="1" thickBot="1" x14ac:dyDescent="0.35">
      <c r="D8" s="159"/>
      <c r="E8" s="160"/>
      <c r="F8" s="160"/>
      <c r="G8" s="160"/>
      <c r="H8" s="160" t="s">
        <v>102</v>
      </c>
      <c r="I8" s="161"/>
      <c r="J8" s="161"/>
      <c r="K8" s="161"/>
      <c r="L8" s="161"/>
      <c r="M8" s="161"/>
      <c r="N8" s="160"/>
      <c r="O8" s="160"/>
      <c r="P8" s="160"/>
      <c r="Q8" s="160" t="s">
        <v>103</v>
      </c>
      <c r="R8" s="161"/>
      <c r="S8" s="161"/>
      <c r="T8" s="161"/>
      <c r="U8" s="161"/>
      <c r="V8" s="162"/>
      <c r="W8" s="160"/>
      <c r="X8" s="160"/>
      <c r="Y8" s="160"/>
      <c r="Z8" s="160" t="s">
        <v>104</v>
      </c>
      <c r="AA8" s="161"/>
      <c r="AB8" s="161"/>
      <c r="AC8" s="161"/>
      <c r="AD8" s="161"/>
      <c r="AE8" s="159"/>
    </row>
    <row r="9" spans="1:34" ht="17.100000000000001" customHeight="1" thickTop="1" x14ac:dyDescent="0.3">
      <c r="D9" s="160"/>
      <c r="E9" s="717"/>
      <c r="F9" s="718"/>
      <c r="G9" s="718"/>
      <c r="H9" s="718"/>
      <c r="I9" s="718"/>
      <c r="J9" s="718"/>
      <c r="K9" s="718"/>
      <c r="L9" s="719"/>
      <c r="M9" s="161"/>
      <c r="N9" s="717"/>
      <c r="O9" s="718"/>
      <c r="P9" s="718"/>
      <c r="Q9" s="718"/>
      <c r="R9" s="718"/>
      <c r="S9" s="718"/>
      <c r="T9" s="718"/>
      <c r="U9" s="719"/>
      <c r="V9" s="162"/>
      <c r="W9" s="717"/>
      <c r="X9" s="718"/>
      <c r="Y9" s="718"/>
      <c r="Z9" s="718"/>
      <c r="AA9" s="718"/>
      <c r="AB9" s="718"/>
      <c r="AC9" s="718"/>
      <c r="AD9" s="719"/>
      <c r="AE9" s="159"/>
    </row>
    <row r="10" spans="1:34" ht="17.100000000000001" customHeight="1" thickBot="1" x14ac:dyDescent="0.35">
      <c r="D10" s="159"/>
      <c r="E10" s="720"/>
      <c r="F10" s="721"/>
      <c r="G10" s="721"/>
      <c r="H10" s="721"/>
      <c r="I10" s="721"/>
      <c r="J10" s="721"/>
      <c r="K10" s="721"/>
      <c r="L10" s="722"/>
      <c r="M10" s="162"/>
      <c r="N10" s="720"/>
      <c r="O10" s="721"/>
      <c r="P10" s="721"/>
      <c r="Q10" s="721"/>
      <c r="R10" s="721"/>
      <c r="S10" s="721"/>
      <c r="T10" s="721"/>
      <c r="U10" s="722"/>
      <c r="V10" s="162"/>
      <c r="W10" s="720"/>
      <c r="X10" s="721"/>
      <c r="Y10" s="721"/>
      <c r="Z10" s="721"/>
      <c r="AA10" s="721"/>
      <c r="AB10" s="721"/>
      <c r="AC10" s="721"/>
      <c r="AD10" s="722"/>
      <c r="AE10" s="159"/>
    </row>
    <row r="11" spans="1:34" ht="14.1" customHeight="1" thickTop="1" x14ac:dyDescent="0.3">
      <c r="D11" s="159"/>
      <c r="E11" s="159"/>
      <c r="F11" s="159"/>
      <c r="G11" s="159"/>
      <c r="H11" s="162"/>
      <c r="I11" s="162"/>
      <c r="J11" s="162"/>
      <c r="K11" s="163"/>
      <c r="L11" s="162"/>
      <c r="M11" s="162"/>
      <c r="N11" s="162"/>
      <c r="O11" s="162"/>
      <c r="P11" s="159"/>
      <c r="Q11" s="159"/>
      <c r="R11" s="164"/>
      <c r="S11" s="165"/>
      <c r="T11" s="165"/>
      <c r="U11" s="165"/>
      <c r="V11" s="162"/>
      <c r="W11" s="162"/>
      <c r="X11" s="162"/>
      <c r="Y11" s="162"/>
      <c r="Z11" s="162"/>
      <c r="AA11" s="162"/>
      <c r="AB11" s="162"/>
      <c r="AC11" s="162"/>
      <c r="AD11" s="159"/>
      <c r="AE11" s="159"/>
    </row>
    <row r="12" spans="1:34" ht="14.1" customHeight="1" x14ac:dyDescent="0.3">
      <c r="D12" s="159"/>
      <c r="E12" s="159"/>
      <c r="F12" s="159"/>
      <c r="G12" s="159"/>
      <c r="H12" s="159"/>
      <c r="I12" s="159"/>
      <c r="J12" s="164"/>
      <c r="K12" s="164"/>
      <c r="L12" s="164"/>
      <c r="M12" s="164"/>
      <c r="N12" s="164"/>
      <c r="O12" s="159"/>
      <c r="P12" s="164"/>
      <c r="Q12" s="164"/>
      <c r="R12" s="166"/>
      <c r="S12" s="164"/>
      <c r="T12" s="164"/>
      <c r="U12" s="164"/>
      <c r="V12" s="164"/>
      <c r="W12" s="164"/>
      <c r="X12" s="164"/>
      <c r="Y12" s="164"/>
      <c r="Z12" s="159"/>
      <c r="AA12" s="159"/>
      <c r="AB12" s="159"/>
      <c r="AC12" s="159"/>
      <c r="AD12" s="159"/>
      <c r="AE12" s="159"/>
    </row>
    <row r="13" spans="1:34" s="146" customFormat="1" ht="14.1" customHeight="1" x14ac:dyDescent="0.3">
      <c r="D13" s="167"/>
      <c r="E13" s="167"/>
      <c r="F13" s="167"/>
      <c r="G13" s="168"/>
      <c r="H13" s="168"/>
      <c r="I13" s="168"/>
      <c r="J13" s="169">
        <v>0</v>
      </c>
      <c r="K13" s="169"/>
      <c r="L13" s="169"/>
      <c r="M13" s="169"/>
      <c r="N13" s="169"/>
      <c r="O13" s="169"/>
      <c r="P13" s="169"/>
      <c r="Q13" s="170"/>
      <c r="R13" s="169"/>
      <c r="S13" s="169"/>
      <c r="T13" s="169"/>
      <c r="U13" s="169"/>
      <c r="V13" s="169"/>
      <c r="W13" s="169"/>
      <c r="X13" s="169"/>
      <c r="Y13" s="169">
        <v>0</v>
      </c>
      <c r="Z13" s="168"/>
      <c r="AA13" s="168"/>
      <c r="AB13" s="168"/>
      <c r="AC13" s="168"/>
      <c r="AD13" s="167"/>
      <c r="AE13" s="167"/>
    </row>
    <row r="14" spans="1:34" s="146" customFormat="1" ht="14.1" customHeight="1" x14ac:dyDescent="0.3">
      <c r="D14" s="167"/>
      <c r="E14" s="167"/>
      <c r="F14" s="167"/>
      <c r="G14" s="168"/>
      <c r="H14" s="168"/>
      <c r="I14" s="168"/>
      <c r="J14" s="947"/>
      <c r="K14" s="168"/>
      <c r="L14" s="168"/>
      <c r="M14" s="168"/>
      <c r="N14" s="168"/>
      <c r="O14" s="168"/>
      <c r="P14" s="168"/>
      <c r="Q14" s="162" t="s">
        <v>435</v>
      </c>
      <c r="R14" s="171"/>
      <c r="S14" s="167"/>
      <c r="T14" s="167"/>
      <c r="U14" s="168"/>
      <c r="V14" s="168"/>
      <c r="W14" s="168"/>
      <c r="X14" s="168"/>
      <c r="Y14" s="168"/>
      <c r="Z14" s="951"/>
      <c r="AA14" s="168"/>
      <c r="AB14" s="168"/>
      <c r="AC14" s="168"/>
      <c r="AD14" s="167"/>
      <c r="AE14" s="167"/>
    </row>
    <row r="15" spans="1:34" s="146" customFormat="1" ht="14.1" customHeight="1" x14ac:dyDescent="0.3">
      <c r="D15" s="167"/>
      <c r="E15" s="167"/>
      <c r="F15" s="167"/>
      <c r="G15" s="168"/>
      <c r="H15" s="168"/>
      <c r="I15" s="168"/>
      <c r="J15" s="951"/>
      <c r="K15" s="168"/>
      <c r="L15" s="168"/>
      <c r="M15" s="168"/>
      <c r="N15" s="168"/>
      <c r="O15" s="168"/>
      <c r="P15" s="168"/>
      <c r="Q15" s="162"/>
      <c r="R15" s="173"/>
      <c r="S15" s="167"/>
      <c r="T15" s="167"/>
      <c r="U15" s="168"/>
      <c r="V15" s="168"/>
      <c r="W15" s="168"/>
      <c r="X15" s="168"/>
      <c r="Y15" s="168"/>
      <c r="Z15" s="951"/>
      <c r="AA15" s="168"/>
      <c r="AB15" s="168"/>
      <c r="AC15" s="168"/>
      <c r="AD15" s="167"/>
      <c r="AE15" s="167"/>
    </row>
    <row r="16" spans="1:34" s="146" customFormat="1" ht="14.1" customHeight="1" x14ac:dyDescent="0.3">
      <c r="D16" s="167"/>
      <c r="E16" s="167"/>
      <c r="F16" s="167"/>
      <c r="G16" s="168"/>
      <c r="H16" s="168"/>
      <c r="I16" s="168"/>
      <c r="J16" s="951"/>
      <c r="K16" s="168"/>
      <c r="L16" s="168"/>
      <c r="M16" s="168"/>
      <c r="N16" s="168"/>
      <c r="O16" s="167"/>
      <c r="P16" s="169">
        <v>0</v>
      </c>
      <c r="Q16" s="170"/>
      <c r="R16" s="169"/>
      <c r="S16" s="168">
        <v>0</v>
      </c>
      <c r="T16" s="167"/>
      <c r="U16" s="168"/>
      <c r="V16" s="168"/>
      <c r="W16" s="168"/>
      <c r="X16" s="168"/>
      <c r="Y16" s="168"/>
      <c r="Z16" s="951"/>
      <c r="AA16" s="168"/>
      <c r="AB16" s="168"/>
      <c r="AC16" s="168"/>
      <c r="AD16" s="167"/>
      <c r="AE16" s="167"/>
    </row>
    <row r="17" spans="4:31" s="146" customFormat="1" ht="14.1" customHeight="1" x14ac:dyDescent="0.3">
      <c r="D17" s="167"/>
      <c r="E17" s="167"/>
      <c r="F17" s="167"/>
      <c r="G17" s="168"/>
      <c r="H17" s="168"/>
      <c r="I17" s="168"/>
      <c r="J17" s="951"/>
      <c r="K17" s="168"/>
      <c r="L17" s="168"/>
      <c r="M17" s="168"/>
      <c r="N17" s="168"/>
      <c r="O17" s="167"/>
      <c r="P17" s="174"/>
      <c r="Q17" s="723" t="s">
        <v>438</v>
      </c>
      <c r="R17" s="723"/>
      <c r="S17" s="175"/>
      <c r="T17" s="172"/>
      <c r="U17" s="168"/>
      <c r="V17" s="168"/>
      <c r="W17" s="168"/>
      <c r="X17" s="168"/>
      <c r="Y17" s="168"/>
      <c r="Z17" s="951"/>
      <c r="AA17" s="168"/>
      <c r="AB17" s="168"/>
      <c r="AC17" s="168"/>
      <c r="AD17" s="167"/>
      <c r="AE17" s="167"/>
    </row>
    <row r="18" spans="4:31" ht="14.1" customHeight="1" x14ac:dyDescent="0.3">
      <c r="D18" s="159"/>
      <c r="E18" s="159"/>
      <c r="F18" s="159"/>
      <c r="G18" s="164"/>
      <c r="H18" s="164"/>
      <c r="I18" s="426"/>
      <c r="J18" s="948"/>
      <c r="K18" s="164"/>
      <c r="L18" s="164"/>
      <c r="M18" s="164"/>
      <c r="N18" s="164"/>
      <c r="O18" s="177"/>
      <c r="P18" s="724"/>
      <c r="Q18" s="713"/>
      <c r="R18" s="713"/>
      <c r="S18" s="725"/>
      <c r="T18" s="178"/>
      <c r="U18" s="164"/>
      <c r="V18" s="164"/>
      <c r="W18" s="164"/>
      <c r="X18" s="164"/>
      <c r="Y18" s="164"/>
      <c r="Z18" s="948"/>
      <c r="AA18" s="164"/>
      <c r="AB18" s="164"/>
      <c r="AC18" s="164"/>
      <c r="AD18" s="159"/>
      <c r="AE18" s="159"/>
    </row>
    <row r="19" spans="4:31" ht="14.1" customHeight="1" x14ac:dyDescent="0.3">
      <c r="D19" s="159"/>
      <c r="E19" s="159"/>
      <c r="F19" s="159"/>
      <c r="G19" s="164"/>
      <c r="H19" s="164"/>
      <c r="I19" s="426"/>
      <c r="J19" s="948"/>
      <c r="K19" s="164"/>
      <c r="L19" s="164"/>
      <c r="M19" s="164"/>
      <c r="N19" s="164"/>
      <c r="O19" s="707" t="str">
        <f>+J33</f>
        <v>真福寺FC</v>
      </c>
      <c r="P19" s="708"/>
      <c r="Q19" s="166"/>
      <c r="R19" s="176"/>
      <c r="S19" s="707" t="str">
        <f>+AB33</f>
        <v>ＦＣパーシモン</v>
      </c>
      <c r="T19" s="708"/>
      <c r="U19" s="164"/>
      <c r="V19" s="164"/>
      <c r="W19" s="164"/>
      <c r="X19" s="164"/>
      <c r="Y19" s="164"/>
      <c r="Z19" s="948"/>
      <c r="AA19" s="164"/>
      <c r="AB19" s="164"/>
      <c r="AC19" s="164"/>
      <c r="AD19" s="159"/>
      <c r="AE19" s="159"/>
    </row>
    <row r="20" spans="4:31" ht="14.1" customHeight="1" x14ac:dyDescent="0.3">
      <c r="D20" s="159"/>
      <c r="E20" s="159"/>
      <c r="F20" s="159"/>
      <c r="G20" s="164"/>
      <c r="H20" s="164"/>
      <c r="I20" s="426"/>
      <c r="J20" s="948"/>
      <c r="K20" s="164"/>
      <c r="L20" s="164"/>
      <c r="M20" s="164"/>
      <c r="N20" s="164"/>
      <c r="O20" s="709"/>
      <c r="P20" s="710"/>
      <c r="Q20" s="164"/>
      <c r="R20" s="164"/>
      <c r="S20" s="709"/>
      <c r="T20" s="710"/>
      <c r="U20" s="164"/>
      <c r="V20" s="164"/>
      <c r="W20" s="164"/>
      <c r="X20" s="164"/>
      <c r="Y20" s="164"/>
      <c r="Z20" s="948"/>
      <c r="AA20" s="164"/>
      <c r="AB20" s="164"/>
      <c r="AC20" s="164"/>
      <c r="AD20" s="159"/>
      <c r="AE20" s="159"/>
    </row>
    <row r="21" spans="4:31" ht="14.1" customHeight="1" x14ac:dyDescent="0.3">
      <c r="D21" s="159"/>
      <c r="E21" s="159"/>
      <c r="F21" s="159"/>
      <c r="G21" s="164"/>
      <c r="H21" s="164"/>
      <c r="I21" s="426"/>
      <c r="J21" s="948"/>
      <c r="K21" s="164"/>
      <c r="L21" s="164"/>
      <c r="M21" s="164"/>
      <c r="N21" s="164"/>
      <c r="O21" s="709"/>
      <c r="P21" s="710"/>
      <c r="Q21" s="159"/>
      <c r="R21" s="159"/>
      <c r="S21" s="709"/>
      <c r="T21" s="710"/>
      <c r="U21" s="164"/>
      <c r="V21" s="164"/>
      <c r="W21" s="164"/>
      <c r="X21" s="164"/>
      <c r="Y21" s="164"/>
      <c r="Z21" s="948"/>
      <c r="AA21" s="164"/>
      <c r="AB21" s="164"/>
      <c r="AC21" s="164"/>
      <c r="AD21" s="159"/>
      <c r="AE21" s="159"/>
    </row>
    <row r="22" spans="4:31" ht="14.1" customHeight="1" x14ac:dyDescent="0.3">
      <c r="D22" s="159"/>
      <c r="E22" s="159"/>
      <c r="F22" s="159"/>
      <c r="G22" s="164"/>
      <c r="H22" s="164"/>
      <c r="I22" s="426"/>
      <c r="J22" s="948"/>
      <c r="K22" s="164"/>
      <c r="L22" s="164"/>
      <c r="M22" s="164"/>
      <c r="N22" s="164"/>
      <c r="O22" s="709"/>
      <c r="P22" s="710"/>
      <c r="Q22" s="159"/>
      <c r="R22" s="159"/>
      <c r="S22" s="709"/>
      <c r="T22" s="710"/>
      <c r="U22" s="164"/>
      <c r="V22" s="164"/>
      <c r="W22" s="164"/>
      <c r="X22" s="164"/>
      <c r="Y22" s="164"/>
      <c r="Z22" s="948"/>
      <c r="AA22" s="164"/>
      <c r="AB22" s="164"/>
      <c r="AC22" s="164"/>
      <c r="AD22" s="159"/>
      <c r="AE22" s="159"/>
    </row>
    <row r="23" spans="4:31" ht="14.1" customHeight="1" x14ac:dyDescent="0.3">
      <c r="D23" s="159"/>
      <c r="E23" s="159"/>
      <c r="F23" s="159"/>
      <c r="G23" s="164"/>
      <c r="H23" s="164"/>
      <c r="I23" s="426"/>
      <c r="J23" s="948"/>
      <c r="K23" s="164"/>
      <c r="L23" s="164"/>
      <c r="M23" s="164"/>
      <c r="N23" s="164"/>
      <c r="O23" s="709"/>
      <c r="P23" s="710"/>
      <c r="Q23" s="159"/>
      <c r="R23" s="159"/>
      <c r="S23" s="709"/>
      <c r="T23" s="710"/>
      <c r="U23" s="164"/>
      <c r="V23" s="164"/>
      <c r="W23" s="164"/>
      <c r="X23" s="164"/>
      <c r="Y23" s="164"/>
      <c r="Z23" s="948"/>
      <c r="AA23" s="164"/>
      <c r="AB23" s="164"/>
      <c r="AC23" s="164"/>
      <c r="AD23" s="159"/>
      <c r="AE23" s="159"/>
    </row>
    <row r="24" spans="4:31" ht="14.1" customHeight="1" x14ac:dyDescent="0.3">
      <c r="D24" s="159"/>
      <c r="E24" s="159"/>
      <c r="F24" s="159"/>
      <c r="G24" s="164"/>
      <c r="H24" s="164"/>
      <c r="I24" s="426"/>
      <c r="J24" s="948"/>
      <c r="K24" s="164"/>
      <c r="L24" s="164"/>
      <c r="M24" s="164"/>
      <c r="N24" s="164"/>
      <c r="O24" s="709"/>
      <c r="P24" s="710"/>
      <c r="Q24" s="159"/>
      <c r="R24" s="159"/>
      <c r="S24" s="709"/>
      <c r="T24" s="710"/>
      <c r="U24" s="164"/>
      <c r="V24" s="164"/>
      <c r="W24" s="164"/>
      <c r="X24" s="164"/>
      <c r="Y24" s="164"/>
      <c r="Z24" s="948"/>
      <c r="AA24" s="164"/>
      <c r="AB24" s="164"/>
      <c r="AC24" s="164"/>
      <c r="AD24" s="159"/>
      <c r="AE24" s="159"/>
    </row>
    <row r="25" spans="4:31" s="146" customFormat="1" ht="14.1" customHeight="1" thickBot="1" x14ac:dyDescent="0.35">
      <c r="D25" s="167"/>
      <c r="E25" s="167"/>
      <c r="F25" s="167"/>
      <c r="G25" s="952">
        <v>5</v>
      </c>
      <c r="H25" s="952"/>
      <c r="I25" s="953"/>
      <c r="J25" s="949"/>
      <c r="K25" s="168"/>
      <c r="L25" s="168">
        <v>0</v>
      </c>
      <c r="M25" s="168"/>
      <c r="N25" s="168"/>
      <c r="O25" s="709"/>
      <c r="P25" s="710"/>
      <c r="Q25" s="167"/>
      <c r="R25" s="167"/>
      <c r="S25" s="709"/>
      <c r="T25" s="710"/>
      <c r="U25" s="168"/>
      <c r="V25" s="168"/>
      <c r="W25" s="952">
        <v>1</v>
      </c>
      <c r="X25" s="952"/>
      <c r="Y25" s="953"/>
      <c r="Z25" s="949"/>
      <c r="AA25" s="169"/>
      <c r="AB25" s="169">
        <v>0</v>
      </c>
      <c r="AC25" s="168"/>
      <c r="AD25" s="167"/>
      <c r="AE25" s="167"/>
    </row>
    <row r="26" spans="4:31" s="146" customFormat="1" ht="14.1" customHeight="1" thickTop="1" x14ac:dyDescent="0.3">
      <c r="D26" s="167"/>
      <c r="E26" s="167"/>
      <c r="F26" s="167"/>
      <c r="G26" s="951"/>
      <c r="H26" s="168"/>
      <c r="I26" s="714" t="s">
        <v>378</v>
      </c>
      <c r="J26" s="715"/>
      <c r="K26" s="175"/>
      <c r="L26" s="175"/>
      <c r="M26" s="951"/>
      <c r="N26" s="167"/>
      <c r="O26" s="709"/>
      <c r="P26" s="710"/>
      <c r="Q26" s="167"/>
      <c r="R26" s="167"/>
      <c r="S26" s="709"/>
      <c r="T26" s="710"/>
      <c r="U26" s="167"/>
      <c r="V26" s="167"/>
      <c r="W26" s="951"/>
      <c r="X26" s="168"/>
      <c r="Y26" s="714" t="s">
        <v>379</v>
      </c>
      <c r="Z26" s="714"/>
      <c r="AA26" s="168"/>
      <c r="AB26" s="168"/>
      <c r="AC26" s="951"/>
      <c r="AD26" s="167"/>
      <c r="AE26" s="167"/>
    </row>
    <row r="27" spans="4:31" ht="14.1" customHeight="1" x14ac:dyDescent="0.3">
      <c r="D27" s="159"/>
      <c r="E27" s="159"/>
      <c r="F27" s="159"/>
      <c r="G27" s="948"/>
      <c r="H27" s="164"/>
      <c r="I27" s="713"/>
      <c r="J27" s="713"/>
      <c r="K27" s="164"/>
      <c r="L27" s="426"/>
      <c r="M27" s="948"/>
      <c r="N27" s="159"/>
      <c r="O27" s="711"/>
      <c r="P27" s="712"/>
      <c r="Q27" s="159"/>
      <c r="R27" s="159"/>
      <c r="S27" s="711"/>
      <c r="T27" s="712"/>
      <c r="U27" s="159"/>
      <c r="V27" s="159"/>
      <c r="W27" s="948"/>
      <c r="X27" s="164"/>
      <c r="Y27" s="713"/>
      <c r="Z27" s="713"/>
      <c r="AA27" s="164"/>
      <c r="AB27" s="164"/>
      <c r="AC27" s="948"/>
      <c r="AD27" s="159"/>
      <c r="AE27" s="159"/>
    </row>
    <row r="28" spans="4:31" s="146" customFormat="1" ht="14.1" customHeight="1" thickBot="1" x14ac:dyDescent="0.35">
      <c r="D28" s="167"/>
      <c r="E28" s="167"/>
      <c r="F28" s="167"/>
      <c r="G28" s="951"/>
      <c r="H28" s="168"/>
      <c r="I28" s="168"/>
      <c r="J28" s="168"/>
      <c r="K28" s="952">
        <v>1</v>
      </c>
      <c r="L28" s="953"/>
      <c r="M28" s="949"/>
      <c r="N28" s="169">
        <v>0</v>
      </c>
      <c r="O28" s="167"/>
      <c r="P28" s="167"/>
      <c r="Q28" s="167"/>
      <c r="R28" s="167"/>
      <c r="S28" s="167"/>
      <c r="T28" s="167"/>
      <c r="U28" s="952">
        <v>5</v>
      </c>
      <c r="V28" s="953"/>
      <c r="W28" s="949"/>
      <c r="X28" s="169">
        <v>1</v>
      </c>
      <c r="Y28" s="168"/>
      <c r="Z28" s="168"/>
      <c r="AA28" s="168"/>
      <c r="AB28" s="168"/>
      <c r="AC28" s="951"/>
      <c r="AD28" s="167"/>
      <c r="AE28" s="167"/>
    </row>
    <row r="29" spans="4:31" s="146" customFormat="1" ht="14.1" customHeight="1" thickTop="1" x14ac:dyDescent="0.3">
      <c r="D29" s="167"/>
      <c r="E29" s="167"/>
      <c r="F29" s="167"/>
      <c r="G29" s="951"/>
      <c r="H29" s="168"/>
      <c r="I29" s="168"/>
      <c r="J29" s="168"/>
      <c r="K29" s="951"/>
      <c r="L29" s="714" t="s">
        <v>376</v>
      </c>
      <c r="M29" s="715"/>
      <c r="N29" s="168"/>
      <c r="O29" s="951"/>
      <c r="P29" s="167"/>
      <c r="Q29" s="167"/>
      <c r="R29" s="167"/>
      <c r="S29" s="167"/>
      <c r="T29" s="167"/>
      <c r="U29" s="951"/>
      <c r="V29" s="714" t="s">
        <v>377</v>
      </c>
      <c r="W29" s="714"/>
      <c r="X29" s="168"/>
      <c r="Y29" s="951"/>
      <c r="Z29" s="167"/>
      <c r="AA29" s="168"/>
      <c r="AB29" s="168"/>
      <c r="AC29" s="951"/>
      <c r="AD29" s="167"/>
      <c r="AE29" s="167"/>
    </row>
    <row r="30" spans="4:31" ht="14.1" customHeight="1" x14ac:dyDescent="0.3">
      <c r="D30" s="159"/>
      <c r="E30" s="159"/>
      <c r="F30" s="159"/>
      <c r="G30" s="948"/>
      <c r="H30" s="164"/>
      <c r="I30" s="164"/>
      <c r="J30" s="164"/>
      <c r="K30" s="948"/>
      <c r="L30" s="716"/>
      <c r="M30" s="713"/>
      <c r="N30" s="164"/>
      <c r="O30" s="948"/>
      <c r="P30" s="159"/>
      <c r="Q30" s="159"/>
      <c r="R30" s="159"/>
      <c r="S30" s="159"/>
      <c r="T30" s="159"/>
      <c r="U30" s="948"/>
      <c r="V30" s="713"/>
      <c r="W30" s="713"/>
      <c r="X30" s="164"/>
      <c r="Y30" s="948"/>
      <c r="Z30" s="159"/>
      <c r="AA30" s="164"/>
      <c r="AB30" s="164"/>
      <c r="AC30" s="948"/>
      <c r="AD30" s="159"/>
      <c r="AE30" s="159"/>
    </row>
    <row r="31" spans="4:31" ht="14.1" customHeight="1" x14ac:dyDescent="0.3">
      <c r="D31" s="159"/>
      <c r="E31" s="159"/>
      <c r="F31" s="159"/>
      <c r="G31" s="950"/>
      <c r="H31" s="164"/>
      <c r="I31" s="164"/>
      <c r="J31" s="164"/>
      <c r="K31" s="950"/>
      <c r="L31" s="164"/>
      <c r="M31" s="164"/>
      <c r="N31" s="164"/>
      <c r="O31" s="950"/>
      <c r="P31" s="159"/>
      <c r="Q31" s="159"/>
      <c r="R31" s="159"/>
      <c r="S31" s="159"/>
      <c r="T31" s="159"/>
      <c r="U31" s="950"/>
      <c r="V31" s="164"/>
      <c r="W31" s="164"/>
      <c r="X31" s="164"/>
      <c r="Y31" s="950"/>
      <c r="Z31" s="159"/>
      <c r="AA31" s="164"/>
      <c r="AB31" s="164"/>
      <c r="AC31" s="950"/>
      <c r="AD31" s="159"/>
      <c r="AE31" s="159"/>
    </row>
    <row r="32" spans="4:31" s="146" customFormat="1" ht="14.1" customHeight="1" x14ac:dyDescent="0.3">
      <c r="D32" s="167"/>
      <c r="E32" s="167"/>
      <c r="F32" s="705" t="s">
        <v>307</v>
      </c>
      <c r="G32" s="706"/>
      <c r="H32" s="167"/>
      <c r="I32" s="167"/>
      <c r="J32" s="705" t="s">
        <v>310</v>
      </c>
      <c r="K32" s="706"/>
      <c r="L32" s="167"/>
      <c r="M32" s="167"/>
      <c r="N32" s="705" t="s">
        <v>311</v>
      </c>
      <c r="O32" s="706"/>
      <c r="P32" s="167"/>
      <c r="Q32" s="167"/>
      <c r="R32" s="167"/>
      <c r="S32" s="167"/>
      <c r="T32" s="705" t="s">
        <v>309</v>
      </c>
      <c r="U32" s="706"/>
      <c r="V32" s="167"/>
      <c r="W32" s="167"/>
      <c r="X32" s="705" t="s">
        <v>312</v>
      </c>
      <c r="Y32" s="706"/>
      <c r="Z32" s="167"/>
      <c r="AA32" s="167"/>
      <c r="AB32" s="705" t="s">
        <v>308</v>
      </c>
      <c r="AC32" s="706"/>
      <c r="AD32" s="167"/>
      <c r="AE32" s="167"/>
    </row>
    <row r="33" spans="4:31" ht="14.1" customHeight="1" x14ac:dyDescent="0.3">
      <c r="D33" s="159"/>
      <c r="E33" s="159"/>
      <c r="F33" s="707" t="s">
        <v>303</v>
      </c>
      <c r="G33" s="708"/>
      <c r="H33" s="179"/>
      <c r="I33" s="179"/>
      <c r="J33" s="707" t="s">
        <v>304</v>
      </c>
      <c r="K33" s="708"/>
      <c r="L33" s="179"/>
      <c r="M33" s="179"/>
      <c r="N33" s="707" t="s">
        <v>365</v>
      </c>
      <c r="O33" s="708"/>
      <c r="P33" s="179"/>
      <c r="Q33" s="179"/>
      <c r="R33" s="179"/>
      <c r="S33" s="179"/>
      <c r="T33" s="707" t="s">
        <v>405</v>
      </c>
      <c r="U33" s="708"/>
      <c r="V33" s="179"/>
      <c r="W33" s="179"/>
      <c r="X33" s="707" t="s">
        <v>294</v>
      </c>
      <c r="Y33" s="708"/>
      <c r="Z33" s="179"/>
      <c r="AA33" s="179"/>
      <c r="AB33" s="707" t="s">
        <v>359</v>
      </c>
      <c r="AC33" s="708"/>
      <c r="AD33" s="159"/>
      <c r="AE33" s="159"/>
    </row>
    <row r="34" spans="4:31" ht="14.1" customHeight="1" x14ac:dyDescent="0.3">
      <c r="D34" s="159"/>
      <c r="E34" s="159"/>
      <c r="F34" s="709"/>
      <c r="G34" s="710"/>
      <c r="H34" s="179"/>
      <c r="I34" s="179"/>
      <c r="J34" s="709"/>
      <c r="K34" s="710"/>
      <c r="L34" s="179"/>
      <c r="M34" s="179"/>
      <c r="N34" s="709"/>
      <c r="O34" s="710"/>
      <c r="P34" s="179"/>
      <c r="Q34" s="179"/>
      <c r="R34" s="179"/>
      <c r="S34" s="179"/>
      <c r="T34" s="709"/>
      <c r="U34" s="710"/>
      <c r="V34" s="179"/>
      <c r="W34" s="179"/>
      <c r="X34" s="709"/>
      <c r="Y34" s="710"/>
      <c r="Z34" s="179"/>
      <c r="AA34" s="179"/>
      <c r="AB34" s="709"/>
      <c r="AC34" s="710"/>
      <c r="AD34" s="159"/>
      <c r="AE34" s="159"/>
    </row>
    <row r="35" spans="4:31" ht="14.1" customHeight="1" x14ac:dyDescent="0.3">
      <c r="D35" s="159"/>
      <c r="E35" s="159"/>
      <c r="F35" s="709"/>
      <c r="G35" s="710"/>
      <c r="H35" s="179"/>
      <c r="I35" s="179"/>
      <c r="J35" s="709"/>
      <c r="K35" s="710"/>
      <c r="L35" s="179"/>
      <c r="M35" s="179"/>
      <c r="N35" s="709"/>
      <c r="O35" s="710"/>
      <c r="P35" s="179"/>
      <c r="Q35" s="179"/>
      <c r="R35" s="179"/>
      <c r="S35" s="179"/>
      <c r="T35" s="709"/>
      <c r="U35" s="710"/>
      <c r="V35" s="179"/>
      <c r="W35" s="179"/>
      <c r="X35" s="709"/>
      <c r="Y35" s="710"/>
      <c r="Z35" s="179"/>
      <c r="AA35" s="179"/>
      <c r="AB35" s="709"/>
      <c r="AC35" s="710"/>
      <c r="AD35" s="159"/>
      <c r="AE35" s="159"/>
    </row>
    <row r="36" spans="4:31" ht="14.1" customHeight="1" x14ac:dyDescent="0.3">
      <c r="D36" s="159"/>
      <c r="E36" s="159"/>
      <c r="F36" s="709"/>
      <c r="G36" s="710"/>
      <c r="H36" s="179"/>
      <c r="I36" s="179"/>
      <c r="J36" s="709"/>
      <c r="K36" s="710"/>
      <c r="L36" s="179"/>
      <c r="M36" s="179"/>
      <c r="N36" s="709"/>
      <c r="O36" s="710"/>
      <c r="P36" s="179"/>
      <c r="Q36" s="179"/>
      <c r="R36" s="179"/>
      <c r="S36" s="179"/>
      <c r="T36" s="709"/>
      <c r="U36" s="710"/>
      <c r="V36" s="179"/>
      <c r="W36" s="179"/>
      <c r="X36" s="709"/>
      <c r="Y36" s="710"/>
      <c r="Z36" s="179"/>
      <c r="AA36" s="179"/>
      <c r="AB36" s="709"/>
      <c r="AC36" s="710"/>
      <c r="AD36" s="159"/>
      <c r="AE36" s="159"/>
    </row>
    <row r="37" spans="4:31" ht="14.1" customHeight="1" x14ac:dyDescent="0.3">
      <c r="D37" s="159"/>
      <c r="E37" s="159"/>
      <c r="F37" s="709"/>
      <c r="G37" s="710"/>
      <c r="H37" s="180"/>
      <c r="I37" s="180"/>
      <c r="J37" s="709"/>
      <c r="K37" s="710"/>
      <c r="L37" s="181"/>
      <c r="M37" s="181"/>
      <c r="N37" s="709"/>
      <c r="O37" s="710"/>
      <c r="P37" s="179"/>
      <c r="Q37" s="180"/>
      <c r="R37" s="180"/>
      <c r="S37" s="179"/>
      <c r="T37" s="709"/>
      <c r="U37" s="710"/>
      <c r="V37" s="181"/>
      <c r="W37" s="181"/>
      <c r="X37" s="709"/>
      <c r="Y37" s="710"/>
      <c r="Z37" s="182"/>
      <c r="AA37" s="183"/>
      <c r="AB37" s="709"/>
      <c r="AC37" s="710"/>
      <c r="AD37" s="159"/>
      <c r="AE37" s="159"/>
    </row>
    <row r="38" spans="4:31" ht="14.1" customHeight="1" x14ac:dyDescent="0.3">
      <c r="D38" s="159"/>
      <c r="E38" s="159"/>
      <c r="F38" s="709"/>
      <c r="G38" s="710"/>
      <c r="H38" s="182"/>
      <c r="I38" s="183"/>
      <c r="J38" s="709"/>
      <c r="K38" s="710"/>
      <c r="L38" s="182"/>
      <c r="M38" s="183"/>
      <c r="N38" s="709"/>
      <c r="O38" s="710"/>
      <c r="P38" s="179"/>
      <c r="Q38" s="180"/>
      <c r="R38" s="180"/>
      <c r="S38" s="179"/>
      <c r="T38" s="709"/>
      <c r="U38" s="710"/>
      <c r="V38" s="181"/>
      <c r="W38" s="181"/>
      <c r="X38" s="709"/>
      <c r="Y38" s="710"/>
      <c r="Z38" s="182"/>
      <c r="AA38" s="183"/>
      <c r="AB38" s="709"/>
      <c r="AC38" s="710"/>
      <c r="AD38" s="159"/>
      <c r="AE38" s="159"/>
    </row>
    <row r="39" spans="4:31" ht="14.1" customHeight="1" x14ac:dyDescent="0.3">
      <c r="D39" s="159"/>
      <c r="E39" s="159"/>
      <c r="F39" s="709"/>
      <c r="G39" s="710"/>
      <c r="H39" s="181"/>
      <c r="I39" s="181"/>
      <c r="J39" s="709"/>
      <c r="K39" s="710"/>
      <c r="L39" s="182"/>
      <c r="M39" s="183"/>
      <c r="N39" s="709"/>
      <c r="O39" s="710"/>
      <c r="P39" s="179"/>
      <c r="Q39" s="180"/>
      <c r="R39" s="180"/>
      <c r="S39" s="179"/>
      <c r="T39" s="709"/>
      <c r="U39" s="710"/>
      <c r="V39" s="181"/>
      <c r="W39" s="181"/>
      <c r="X39" s="709"/>
      <c r="Y39" s="710"/>
      <c r="Z39" s="182"/>
      <c r="AA39" s="183"/>
      <c r="AB39" s="709"/>
      <c r="AC39" s="710"/>
      <c r="AD39" s="159"/>
      <c r="AE39" s="159"/>
    </row>
    <row r="40" spans="4:31" ht="14.1" customHeight="1" x14ac:dyDescent="0.3">
      <c r="D40" s="159"/>
      <c r="E40" s="159"/>
      <c r="F40" s="709"/>
      <c r="G40" s="710"/>
      <c r="H40" s="181"/>
      <c r="I40" s="181"/>
      <c r="J40" s="709"/>
      <c r="K40" s="710"/>
      <c r="L40" s="182"/>
      <c r="M40" s="183"/>
      <c r="N40" s="709"/>
      <c r="O40" s="710"/>
      <c r="P40" s="179"/>
      <c r="Q40" s="180"/>
      <c r="R40" s="180"/>
      <c r="S40" s="179"/>
      <c r="T40" s="709"/>
      <c r="U40" s="710"/>
      <c r="V40" s="181"/>
      <c r="W40" s="181"/>
      <c r="X40" s="709"/>
      <c r="Y40" s="710"/>
      <c r="Z40" s="182"/>
      <c r="AA40" s="183"/>
      <c r="AB40" s="709"/>
      <c r="AC40" s="710"/>
      <c r="AD40" s="159"/>
      <c r="AE40" s="159"/>
    </row>
    <row r="41" spans="4:31" ht="14.1" customHeight="1" x14ac:dyDescent="0.3">
      <c r="D41" s="159"/>
      <c r="E41" s="159"/>
      <c r="F41" s="711"/>
      <c r="G41" s="712"/>
      <c r="H41" s="181"/>
      <c r="I41" s="181"/>
      <c r="J41" s="711"/>
      <c r="K41" s="712"/>
      <c r="L41" s="182"/>
      <c r="M41" s="183"/>
      <c r="N41" s="711"/>
      <c r="O41" s="712"/>
      <c r="P41" s="180"/>
      <c r="Q41" s="180"/>
      <c r="R41" s="180"/>
      <c r="S41" s="180"/>
      <c r="T41" s="711"/>
      <c r="U41" s="712"/>
      <c r="V41" s="181"/>
      <c r="W41" s="181"/>
      <c r="X41" s="711"/>
      <c r="Y41" s="712"/>
      <c r="Z41" s="181"/>
      <c r="AA41" s="181"/>
      <c r="AB41" s="711"/>
      <c r="AC41" s="712"/>
      <c r="AD41" s="159"/>
      <c r="AE41" s="159"/>
    </row>
    <row r="42" spans="4:31" ht="14.1" customHeight="1" x14ac:dyDescent="0.3">
      <c r="D42" s="159"/>
      <c r="E42" s="159"/>
      <c r="F42" s="184"/>
      <c r="G42" s="164"/>
      <c r="H42" s="164"/>
      <c r="I42" s="164"/>
      <c r="J42" s="18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59"/>
      <c r="AA42" s="159"/>
      <c r="AB42" s="184"/>
      <c r="AC42" s="164"/>
      <c r="AD42" s="159"/>
      <c r="AE42" s="159"/>
    </row>
    <row r="43" spans="4:31" ht="14.1" customHeight="1" x14ac:dyDescent="0.3">
      <c r="D43" s="159"/>
      <c r="E43" s="159"/>
      <c r="F43" s="164"/>
      <c r="G43" s="164"/>
      <c r="H43" s="164"/>
      <c r="I43" s="164"/>
      <c r="J43" s="164"/>
      <c r="K43" s="164"/>
      <c r="L43" s="707" t="str">
        <f>+N33</f>
        <v>バオムFC川崎</v>
      </c>
      <c r="M43" s="708"/>
      <c r="N43" s="164"/>
      <c r="O43" s="164"/>
      <c r="P43" s="164"/>
      <c r="Q43" s="164"/>
      <c r="R43" s="164"/>
      <c r="S43" s="164"/>
      <c r="T43" s="164"/>
      <c r="U43" s="164"/>
      <c r="V43" s="707" t="str">
        <f>+X33</f>
        <v>FC王禅寺</v>
      </c>
      <c r="W43" s="708"/>
      <c r="X43" s="164"/>
      <c r="Y43" s="164"/>
      <c r="Z43" s="159"/>
      <c r="AA43" s="159"/>
      <c r="AB43" s="164"/>
      <c r="AC43" s="164"/>
      <c r="AD43" s="159"/>
      <c r="AE43" s="159"/>
    </row>
    <row r="44" spans="4:31" ht="14.1" customHeight="1" x14ac:dyDescent="0.3">
      <c r="D44" s="159"/>
      <c r="E44" s="159"/>
      <c r="F44" s="164"/>
      <c r="G44" s="164"/>
      <c r="H44" s="164"/>
      <c r="I44" s="164"/>
      <c r="J44" s="164"/>
      <c r="K44" s="164"/>
      <c r="L44" s="709"/>
      <c r="M44" s="710"/>
      <c r="N44" s="164"/>
      <c r="O44" s="164"/>
      <c r="P44" s="164"/>
      <c r="Q44" s="164"/>
      <c r="R44" s="164"/>
      <c r="S44" s="164"/>
      <c r="T44" s="164"/>
      <c r="U44" s="164"/>
      <c r="V44" s="709"/>
      <c r="W44" s="710"/>
      <c r="X44" s="164"/>
      <c r="Y44" s="164"/>
      <c r="Z44" s="159"/>
      <c r="AA44" s="159"/>
      <c r="AB44" s="164"/>
      <c r="AC44" s="164"/>
      <c r="AD44" s="159"/>
      <c r="AE44" s="159"/>
    </row>
    <row r="45" spans="4:31" ht="14.1" customHeight="1" x14ac:dyDescent="0.3">
      <c r="D45" s="159"/>
      <c r="E45" s="159"/>
      <c r="F45" s="164"/>
      <c r="G45" s="164"/>
      <c r="H45" s="164"/>
      <c r="I45" s="164"/>
      <c r="J45" s="164"/>
      <c r="K45" s="164"/>
      <c r="L45" s="709"/>
      <c r="M45" s="710"/>
      <c r="N45" s="164"/>
      <c r="O45" s="164"/>
      <c r="P45" s="164"/>
      <c r="Q45" s="164"/>
      <c r="R45" s="164"/>
      <c r="S45" s="164"/>
      <c r="T45" s="164"/>
      <c r="U45" s="164"/>
      <c r="V45" s="709"/>
      <c r="W45" s="710"/>
      <c r="X45" s="164"/>
      <c r="Y45" s="164"/>
      <c r="Z45" s="159"/>
      <c r="AA45" s="159"/>
      <c r="AB45" s="164"/>
      <c r="AC45" s="164"/>
      <c r="AD45" s="159"/>
      <c r="AE45" s="159"/>
    </row>
    <row r="46" spans="4:31" ht="14.1" customHeight="1" x14ac:dyDescent="0.3">
      <c r="D46" s="159"/>
      <c r="E46" s="159"/>
      <c r="F46" s="164"/>
      <c r="G46" s="164"/>
      <c r="H46" s="164"/>
      <c r="I46" s="164"/>
      <c r="J46" s="164"/>
      <c r="K46" s="164"/>
      <c r="L46" s="709"/>
      <c r="M46" s="710"/>
      <c r="N46" s="164"/>
      <c r="O46" s="164"/>
      <c r="P46" s="164"/>
      <c r="Q46" s="164"/>
      <c r="R46" s="164"/>
      <c r="S46" s="164"/>
      <c r="T46" s="164"/>
      <c r="U46" s="164"/>
      <c r="V46" s="709"/>
      <c r="W46" s="710"/>
      <c r="X46" s="164"/>
      <c r="Y46" s="164"/>
      <c r="Z46" s="159"/>
      <c r="AA46" s="159"/>
      <c r="AB46" s="164"/>
      <c r="AC46" s="164"/>
      <c r="AD46" s="159"/>
      <c r="AE46" s="159"/>
    </row>
    <row r="47" spans="4:31" ht="14.1" customHeight="1" x14ac:dyDescent="0.3">
      <c r="D47" s="159"/>
      <c r="E47" s="159"/>
      <c r="F47" s="164"/>
      <c r="G47" s="164"/>
      <c r="H47" s="164"/>
      <c r="I47" s="164"/>
      <c r="J47" s="164"/>
      <c r="K47" s="164"/>
      <c r="L47" s="709"/>
      <c r="M47" s="710"/>
      <c r="N47" s="164"/>
      <c r="O47" s="164"/>
      <c r="P47" s="164"/>
      <c r="Q47" s="164"/>
      <c r="R47" s="164"/>
      <c r="S47" s="164"/>
      <c r="T47" s="164"/>
      <c r="U47" s="164"/>
      <c r="V47" s="709"/>
      <c r="W47" s="710"/>
      <c r="X47" s="164"/>
      <c r="Y47" s="164"/>
      <c r="Z47" s="159"/>
      <c r="AA47" s="159"/>
      <c r="AB47" s="164"/>
      <c r="AC47" s="164"/>
      <c r="AD47" s="159"/>
      <c r="AE47" s="159"/>
    </row>
    <row r="48" spans="4:31" ht="14.1" customHeight="1" x14ac:dyDescent="0.3">
      <c r="D48" s="159"/>
      <c r="E48" s="159"/>
      <c r="F48" s="164"/>
      <c r="G48" s="164"/>
      <c r="H48" s="164"/>
      <c r="I48" s="164"/>
      <c r="J48" s="164"/>
      <c r="K48" s="164"/>
      <c r="L48" s="709"/>
      <c r="M48" s="710"/>
      <c r="N48" s="164"/>
      <c r="O48" s="164"/>
      <c r="P48" s="164"/>
      <c r="Q48" s="164"/>
      <c r="R48" s="164"/>
      <c r="S48" s="164"/>
      <c r="T48" s="164"/>
      <c r="U48" s="164"/>
      <c r="V48" s="709"/>
      <c r="W48" s="710"/>
      <c r="X48" s="164"/>
      <c r="Y48" s="164"/>
      <c r="Z48" s="159"/>
      <c r="AA48" s="159"/>
      <c r="AB48" s="164"/>
      <c r="AC48" s="164"/>
      <c r="AD48" s="159"/>
      <c r="AE48" s="159"/>
    </row>
    <row r="49" spans="1:42" ht="14.1" customHeight="1" x14ac:dyDescent="0.3">
      <c r="D49" s="159"/>
      <c r="E49" s="159"/>
      <c r="F49" s="164"/>
      <c r="G49" s="164"/>
      <c r="H49" s="164"/>
      <c r="I49" s="164"/>
      <c r="J49" s="164"/>
      <c r="K49" s="164"/>
      <c r="L49" s="709"/>
      <c r="M49" s="710"/>
      <c r="N49" s="164"/>
      <c r="O49" s="164"/>
      <c r="P49" s="164"/>
      <c r="Q49" s="164"/>
      <c r="R49" s="164"/>
      <c r="S49" s="164"/>
      <c r="T49" s="164"/>
      <c r="U49" s="164"/>
      <c r="V49" s="709"/>
      <c r="W49" s="710"/>
      <c r="X49" s="164"/>
      <c r="Y49" s="164"/>
      <c r="Z49" s="159"/>
      <c r="AA49" s="159"/>
      <c r="AB49" s="164"/>
      <c r="AC49" s="164"/>
      <c r="AD49" s="159"/>
      <c r="AE49" s="159"/>
    </row>
    <row r="50" spans="1:42" ht="14.1" customHeight="1" x14ac:dyDescent="0.3">
      <c r="D50" s="159"/>
      <c r="E50" s="159"/>
      <c r="F50" s="164"/>
      <c r="G50" s="164"/>
      <c r="H50" s="164"/>
      <c r="I50" s="164"/>
      <c r="J50" s="164"/>
      <c r="K50" s="164"/>
      <c r="L50" s="709"/>
      <c r="M50" s="710"/>
      <c r="N50" s="164"/>
      <c r="O50" s="164"/>
      <c r="P50" s="164"/>
      <c r="Q50" s="164"/>
      <c r="R50" s="164"/>
      <c r="S50" s="164"/>
      <c r="T50" s="164"/>
      <c r="U50" s="164"/>
      <c r="V50" s="709"/>
      <c r="W50" s="710"/>
      <c r="X50" s="164"/>
      <c r="Y50" s="164"/>
      <c r="Z50" s="159"/>
      <c r="AA50" s="159"/>
      <c r="AB50" s="164"/>
      <c r="AC50" s="164"/>
      <c r="AD50" s="159"/>
      <c r="AE50" s="159"/>
    </row>
    <row r="51" spans="1:42" ht="14.1" customHeight="1" x14ac:dyDescent="0.3">
      <c r="D51" s="159"/>
      <c r="E51" s="159"/>
      <c r="F51" s="159"/>
      <c r="G51" s="159"/>
      <c r="H51" s="159"/>
      <c r="I51" s="159"/>
      <c r="J51" s="159"/>
      <c r="K51" s="164"/>
      <c r="L51" s="711"/>
      <c r="M51" s="712"/>
      <c r="N51" s="159"/>
      <c r="O51" s="159"/>
      <c r="P51" s="713" t="s">
        <v>105</v>
      </c>
      <c r="Q51" s="713"/>
      <c r="R51" s="713"/>
      <c r="S51" s="713"/>
      <c r="T51" s="164"/>
      <c r="U51" s="164"/>
      <c r="V51" s="711"/>
      <c r="W51" s="712"/>
      <c r="X51" s="159"/>
      <c r="Y51" s="164"/>
      <c r="Z51" s="159"/>
      <c r="AA51" s="159"/>
      <c r="AB51" s="159"/>
      <c r="AC51" s="159"/>
      <c r="AD51" s="159"/>
      <c r="AE51" s="159"/>
    </row>
    <row r="52" spans="1:42" s="146" customFormat="1" ht="14.1" customHeight="1" thickBot="1" x14ac:dyDescent="0.35">
      <c r="D52" s="167"/>
      <c r="E52" s="167"/>
      <c r="F52" s="167"/>
      <c r="G52" s="167"/>
      <c r="H52" s="167"/>
      <c r="I52" s="167"/>
      <c r="J52" s="167"/>
      <c r="K52" s="168"/>
      <c r="L52" s="168"/>
      <c r="M52" s="968"/>
      <c r="N52" s="169"/>
      <c r="O52" s="169"/>
      <c r="P52" s="169"/>
      <c r="Q52" s="703">
        <v>14</v>
      </c>
      <c r="R52" s="704"/>
      <c r="S52" s="168"/>
      <c r="T52" s="168"/>
      <c r="U52" s="168"/>
      <c r="V52" s="175"/>
      <c r="W52" s="947"/>
      <c r="X52" s="168"/>
      <c r="Y52" s="167"/>
      <c r="Z52" s="167"/>
      <c r="AA52" s="167"/>
      <c r="AB52" s="167"/>
      <c r="AC52" s="167"/>
      <c r="AD52" s="167"/>
      <c r="AE52" s="167"/>
    </row>
    <row r="53" spans="1:42" s="146" customFormat="1" ht="14.1" customHeight="1" thickTop="1" x14ac:dyDescent="0.3">
      <c r="D53" s="167"/>
      <c r="E53" s="167"/>
      <c r="F53" s="167"/>
      <c r="G53" s="167"/>
      <c r="H53" s="167"/>
      <c r="I53" s="167"/>
      <c r="J53" s="167"/>
      <c r="K53" s="167"/>
      <c r="L53" s="167"/>
      <c r="M53" s="167">
        <v>0</v>
      </c>
      <c r="N53" s="167"/>
      <c r="O53" s="167"/>
      <c r="P53" s="167"/>
      <c r="Q53" s="168"/>
      <c r="R53" s="965"/>
      <c r="S53" s="966"/>
      <c r="T53" s="967"/>
      <c r="U53" s="967"/>
      <c r="V53" s="967">
        <v>0</v>
      </c>
      <c r="W53" s="167"/>
      <c r="X53" s="167"/>
      <c r="Y53" s="167"/>
      <c r="Z53" s="167"/>
      <c r="AA53" s="167"/>
      <c r="AB53" s="167"/>
      <c r="AC53" s="167"/>
      <c r="AD53" s="167"/>
      <c r="AE53" s="167"/>
    </row>
    <row r="54" spans="1:42" ht="14.1" customHeight="1" x14ac:dyDescent="0.3">
      <c r="D54" s="159"/>
      <c r="E54" s="159"/>
      <c r="F54" s="159"/>
      <c r="G54" s="159"/>
      <c r="H54" s="159"/>
      <c r="I54" s="159"/>
      <c r="J54" s="159"/>
      <c r="K54" s="159"/>
      <c r="L54" s="159" t="s">
        <v>451</v>
      </c>
      <c r="M54" s="969" t="s">
        <v>453</v>
      </c>
      <c r="N54" s="159"/>
      <c r="O54" s="159"/>
      <c r="P54" s="159"/>
      <c r="Q54" s="159"/>
      <c r="R54" s="159"/>
      <c r="S54" s="159"/>
      <c r="T54" s="159"/>
      <c r="U54" s="159" t="s">
        <v>451</v>
      </c>
      <c r="V54" s="969" t="s">
        <v>452</v>
      </c>
      <c r="W54" s="159"/>
      <c r="X54" s="159"/>
      <c r="Y54" s="159"/>
      <c r="Z54" s="159"/>
      <c r="AA54" s="159"/>
      <c r="AB54" s="159"/>
      <c r="AC54" s="159"/>
      <c r="AD54" s="159"/>
      <c r="AE54" s="159"/>
    </row>
    <row r="55" spans="1:42" ht="14.1" customHeight="1" x14ac:dyDescent="0.3"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</row>
    <row r="56" spans="1:42" ht="19.2" thickBot="1" x14ac:dyDescent="0.35">
      <c r="A56" s="147" t="s">
        <v>313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</row>
    <row r="57" spans="1:42" ht="34.5" customHeight="1" thickBot="1" x14ac:dyDescent="0.35">
      <c r="A57" s="699" t="s">
        <v>82</v>
      </c>
      <c r="B57" s="700"/>
      <c r="C57" s="700"/>
      <c r="D57" s="700"/>
      <c r="E57" s="701"/>
      <c r="F57" s="702" t="str">
        <f>IF(A58="","",A58)</f>
        <v>FFヴィゴーレ</v>
      </c>
      <c r="G57" s="696"/>
      <c r="H57" s="696"/>
      <c r="I57" s="697"/>
      <c r="J57" s="695" t="str">
        <f>IF(A60="","",A60)</f>
        <v>百合丘子どもSC</v>
      </c>
      <c r="K57" s="696"/>
      <c r="L57" s="696"/>
      <c r="M57" s="697"/>
      <c r="N57" s="695" t="str">
        <f>IF(A62="","",A62)</f>
        <v>金程SC</v>
      </c>
      <c r="O57" s="696"/>
      <c r="P57" s="696"/>
      <c r="Q57" s="697"/>
      <c r="R57" s="148" t="s">
        <v>83</v>
      </c>
      <c r="S57" s="149" t="s">
        <v>84</v>
      </c>
      <c r="T57" s="150" t="s">
        <v>85</v>
      </c>
      <c r="U57" s="702" t="s">
        <v>298</v>
      </c>
      <c r="V57" s="696"/>
      <c r="W57" s="697"/>
      <c r="X57" s="695" t="s">
        <v>86</v>
      </c>
      <c r="Y57" s="696"/>
      <c r="Z57" s="697"/>
      <c r="AA57" s="695" t="s">
        <v>87</v>
      </c>
      <c r="AB57" s="697"/>
      <c r="AC57" s="695" t="s">
        <v>88</v>
      </c>
      <c r="AD57" s="697"/>
      <c r="AE57" s="695" t="s">
        <v>89</v>
      </c>
      <c r="AF57" s="697"/>
      <c r="AG57" s="695" t="s">
        <v>314</v>
      </c>
      <c r="AH57" s="698"/>
      <c r="AI57" s="136" t="s">
        <v>299</v>
      </c>
      <c r="AJ57" s="136" t="s">
        <v>300</v>
      </c>
      <c r="AK57" s="136" t="s">
        <v>301</v>
      </c>
      <c r="AL57" s="136" t="s">
        <v>91</v>
      </c>
      <c r="AM57" s="136" t="s">
        <v>92</v>
      </c>
      <c r="AN57" s="136" t="s">
        <v>93</v>
      </c>
      <c r="AO57" s="136" t="s">
        <v>94</v>
      </c>
      <c r="AP57" s="136" t="s">
        <v>90</v>
      </c>
    </row>
    <row r="58" spans="1:42" ht="16.8" thickTop="1" x14ac:dyDescent="0.3">
      <c r="A58" s="680" t="s">
        <v>73</v>
      </c>
      <c r="B58" s="681"/>
      <c r="C58" s="681"/>
      <c r="D58" s="681"/>
      <c r="E58" s="682"/>
      <c r="F58" s="686"/>
      <c r="G58" s="687"/>
      <c r="H58" s="687"/>
      <c r="I58" s="688"/>
      <c r="J58" s="692" t="str">
        <f>IF(J59="","",IF(J59&gt;M59,"○",IF(J59=M59,"△",IF(J59&lt;M59,"×"))))</f>
        <v/>
      </c>
      <c r="K58" s="692"/>
      <c r="L58" s="692"/>
      <c r="M58" s="693"/>
      <c r="N58" s="692" t="str">
        <f>IF(N59="","",IF(N59&gt;Q59,"○",IF(N59=Q59,"△",IF(N59&lt;Q59,"×"))))</f>
        <v/>
      </c>
      <c r="O58" s="692"/>
      <c r="P58" s="692"/>
      <c r="Q58" s="693"/>
      <c r="R58" s="694">
        <f>COUNTIF(F58:Q58,"○")</f>
        <v>0</v>
      </c>
      <c r="S58" s="671">
        <f>COUNTIF(F58:Q58,"×")</f>
        <v>0</v>
      </c>
      <c r="T58" s="672">
        <f>COUNTIF(F58:Q58,"△")</f>
        <v>0</v>
      </c>
      <c r="U58" s="673">
        <f>AK58</f>
        <v>0</v>
      </c>
      <c r="V58" s="674"/>
      <c r="W58" s="675"/>
      <c r="X58" s="677">
        <f>AA58-AC58</f>
        <v>0</v>
      </c>
      <c r="Y58" s="678"/>
      <c r="Z58" s="679"/>
      <c r="AA58" s="667">
        <f>SUM(J59,N59)</f>
        <v>0</v>
      </c>
      <c r="AB58" s="668"/>
      <c r="AC58" s="667">
        <f>SUM(M59,Q59)</f>
        <v>0</v>
      </c>
      <c r="AD58" s="668"/>
      <c r="AE58" s="667">
        <f>COUNT(J59,N59)</f>
        <v>0</v>
      </c>
      <c r="AF58" s="668"/>
      <c r="AG58" s="669">
        <f>AP58</f>
        <v>1</v>
      </c>
      <c r="AH58" s="670"/>
      <c r="AI58" s="143">
        <f>IF(J58="○",3,IF(J58="△",1,0))</f>
        <v>0</v>
      </c>
      <c r="AJ58" s="143">
        <f>IF(N58="○",3,IF(N58="△",1,0))</f>
        <v>0</v>
      </c>
      <c r="AK58" s="144">
        <f>SUM(AI58:AJ58)</f>
        <v>0</v>
      </c>
      <c r="AL58" s="143">
        <f>RANK(U58,U58:W63,0)</f>
        <v>1</v>
      </c>
      <c r="AM58" s="143">
        <f>RANK(X58,X58:Z63,0)</f>
        <v>1</v>
      </c>
      <c r="AN58" s="143">
        <f>RANK(AA58,AA58:AB63,0)</f>
        <v>1</v>
      </c>
      <c r="AO58" s="145">
        <f>AL58+AM58/10+AN58/100</f>
        <v>1.1100000000000001</v>
      </c>
      <c r="AP58" s="143">
        <f>RANK(AO58,AO58:AO63,1)</f>
        <v>1</v>
      </c>
    </row>
    <row r="59" spans="1:42" x14ac:dyDescent="0.3">
      <c r="A59" s="683"/>
      <c r="B59" s="684"/>
      <c r="C59" s="684"/>
      <c r="D59" s="684"/>
      <c r="E59" s="685"/>
      <c r="F59" s="689"/>
      <c r="G59" s="690"/>
      <c r="H59" s="690"/>
      <c r="I59" s="691"/>
      <c r="J59" s="193" t="str">
        <f>IF(I61="","",I61)</f>
        <v/>
      </c>
      <c r="K59" s="618" t="s">
        <v>95</v>
      </c>
      <c r="L59" s="618"/>
      <c r="M59" s="152" t="str">
        <f>IF(F61="","",F61)</f>
        <v/>
      </c>
      <c r="N59" s="151" t="str">
        <f>IF(I63="","",I63)</f>
        <v/>
      </c>
      <c r="O59" s="618" t="s">
        <v>95</v>
      </c>
      <c r="P59" s="618"/>
      <c r="Q59" s="153" t="str">
        <f>IF(F63="","",F63)</f>
        <v/>
      </c>
      <c r="R59" s="632"/>
      <c r="S59" s="634"/>
      <c r="T59" s="636"/>
      <c r="U59" s="676"/>
      <c r="V59" s="618"/>
      <c r="W59" s="653"/>
      <c r="X59" s="654"/>
      <c r="Y59" s="655"/>
      <c r="Z59" s="656"/>
      <c r="AA59" s="659"/>
      <c r="AB59" s="660"/>
      <c r="AC59" s="659"/>
      <c r="AD59" s="660"/>
      <c r="AE59" s="659"/>
      <c r="AF59" s="660"/>
      <c r="AG59" s="616"/>
      <c r="AH59" s="617"/>
      <c r="AI59" s="143"/>
      <c r="AJ59" s="143"/>
      <c r="AK59" s="144"/>
      <c r="AL59" s="143"/>
      <c r="AM59" s="143"/>
      <c r="AN59" s="143"/>
      <c r="AO59" s="145"/>
      <c r="AP59" s="143"/>
    </row>
    <row r="60" spans="1:42" x14ac:dyDescent="0.3">
      <c r="A60" s="619" t="s">
        <v>404</v>
      </c>
      <c r="B60" s="620"/>
      <c r="C60" s="620"/>
      <c r="D60" s="620"/>
      <c r="E60" s="621"/>
      <c r="F60" s="625" t="str">
        <f>IF(F61="","",IF(F61&gt;I61,"○",IF(F61=I61,"△",IF(F61&lt;I61,"×"))))</f>
        <v/>
      </c>
      <c r="G60" s="625"/>
      <c r="H60" s="625"/>
      <c r="I60" s="626"/>
      <c r="J60" s="661"/>
      <c r="K60" s="628"/>
      <c r="L60" s="628"/>
      <c r="M60" s="629"/>
      <c r="N60" s="665" t="str">
        <f>IF(N61="","",IF(N61&gt;Q61,"○",IF(N61=Q61,"△",IF(N61&lt;Q61,"×"))))</f>
        <v/>
      </c>
      <c r="O60" s="665"/>
      <c r="P60" s="665"/>
      <c r="Q60" s="666"/>
      <c r="R60" s="632">
        <f>COUNTIF(F60:Q60,"○")</f>
        <v>0</v>
      </c>
      <c r="S60" s="634">
        <f>COUNTIF(F60:Q60,"×")</f>
        <v>0</v>
      </c>
      <c r="T60" s="636">
        <f>COUNTIF(F60:Q60,"△")</f>
        <v>0</v>
      </c>
      <c r="U60" s="638">
        <f>AK60</f>
        <v>0</v>
      </c>
      <c r="V60" s="638"/>
      <c r="W60" s="639"/>
      <c r="X60" s="641">
        <f>AA60-AC60</f>
        <v>0</v>
      </c>
      <c r="Y60" s="642"/>
      <c r="Z60" s="643"/>
      <c r="AA60" s="657">
        <f>SUM(F61,N61)</f>
        <v>0</v>
      </c>
      <c r="AB60" s="658"/>
      <c r="AC60" s="614">
        <f>SUM(I61,Q61)</f>
        <v>0</v>
      </c>
      <c r="AD60" s="639"/>
      <c r="AE60" s="648">
        <f>COUNT(F61,N61)</f>
        <v>0</v>
      </c>
      <c r="AF60" s="649"/>
      <c r="AG60" s="614">
        <f>AP60</f>
        <v>1</v>
      </c>
      <c r="AH60" s="615"/>
      <c r="AI60" s="143">
        <f>IF(F60="○",3,IF(F60="△",1,0))</f>
        <v>0</v>
      </c>
      <c r="AJ60" s="143">
        <f>IF(N60="○",3,IF(N60="△",1,0))</f>
        <v>0</v>
      </c>
      <c r="AK60" s="144">
        <f>SUM(AI60:AJ60)</f>
        <v>0</v>
      </c>
      <c r="AL60" s="143">
        <f>RANK(U60,U58:W63,0)</f>
        <v>1</v>
      </c>
      <c r="AM60" s="143">
        <f>RANK(X60,X58:Z63,0)</f>
        <v>1</v>
      </c>
      <c r="AN60" s="143">
        <f>RANK(AA60,AA58:AB63,0)</f>
        <v>1</v>
      </c>
      <c r="AO60" s="145">
        <f>AL60+AM60/10+AN60/100</f>
        <v>1.1100000000000001</v>
      </c>
      <c r="AP60" s="143">
        <f>RANK(AO60,AO58:AO63,1)</f>
        <v>1</v>
      </c>
    </row>
    <row r="61" spans="1:42" x14ac:dyDescent="0.3">
      <c r="A61" s="619"/>
      <c r="B61" s="620"/>
      <c r="C61" s="620"/>
      <c r="D61" s="620"/>
      <c r="E61" s="621"/>
      <c r="F61" s="154"/>
      <c r="G61" s="618" t="s">
        <v>95</v>
      </c>
      <c r="H61" s="618"/>
      <c r="I61" s="155"/>
      <c r="J61" s="662"/>
      <c r="K61" s="663"/>
      <c r="L61" s="663"/>
      <c r="M61" s="664"/>
      <c r="N61" s="152" t="str">
        <f>IF(M63="","",M63)</f>
        <v/>
      </c>
      <c r="O61" s="618" t="s">
        <v>95</v>
      </c>
      <c r="P61" s="618"/>
      <c r="Q61" s="152" t="str">
        <f>IF(J63="","",J63)</f>
        <v/>
      </c>
      <c r="R61" s="632"/>
      <c r="S61" s="634"/>
      <c r="T61" s="636"/>
      <c r="U61" s="618"/>
      <c r="V61" s="618"/>
      <c r="W61" s="653"/>
      <c r="X61" s="654"/>
      <c r="Y61" s="655"/>
      <c r="Z61" s="656"/>
      <c r="AA61" s="659"/>
      <c r="AB61" s="660"/>
      <c r="AC61" s="616"/>
      <c r="AD61" s="653"/>
      <c r="AE61" s="659"/>
      <c r="AF61" s="660"/>
      <c r="AG61" s="616"/>
      <c r="AH61" s="617"/>
      <c r="AI61" s="143"/>
      <c r="AJ61" s="143"/>
      <c r="AK61" s="144"/>
      <c r="AL61" s="143"/>
      <c r="AM61" s="143"/>
      <c r="AN61" s="143"/>
      <c r="AO61" s="145"/>
      <c r="AP61" s="143"/>
    </row>
    <row r="62" spans="1:42" x14ac:dyDescent="0.3">
      <c r="A62" s="619" t="s">
        <v>305</v>
      </c>
      <c r="B62" s="620"/>
      <c r="C62" s="620"/>
      <c r="D62" s="620"/>
      <c r="E62" s="621"/>
      <c r="F62" s="625" t="str">
        <f>IF(F63="","",IF(F63&gt;I63,"○",IF(F63=I63,"△",IF(F63&lt;I63,"×"))))</f>
        <v/>
      </c>
      <c r="G62" s="625"/>
      <c r="H62" s="625"/>
      <c r="I62" s="626"/>
      <c r="J62" s="627" t="str">
        <f>IF(J63="","",IF(J63&gt;M63,"○",IF(J63=M63,"△",IF(J63&lt;M63,"×"))))</f>
        <v/>
      </c>
      <c r="K62" s="625"/>
      <c r="L62" s="625"/>
      <c r="M62" s="626"/>
      <c r="N62" s="628"/>
      <c r="O62" s="628"/>
      <c r="P62" s="628"/>
      <c r="Q62" s="629"/>
      <c r="R62" s="632">
        <f>COUNTIF(F62:Q62,"○")</f>
        <v>0</v>
      </c>
      <c r="S62" s="634">
        <f>COUNTIF(F62:Q62,"×")</f>
        <v>0</v>
      </c>
      <c r="T62" s="636">
        <f>COUNTIF(F62:Q62,"△")</f>
        <v>0</v>
      </c>
      <c r="U62" s="638">
        <f>AK62</f>
        <v>0</v>
      </c>
      <c r="V62" s="638"/>
      <c r="W62" s="639"/>
      <c r="X62" s="641">
        <f>AA62-AC62</f>
        <v>0</v>
      </c>
      <c r="Y62" s="642"/>
      <c r="Z62" s="643"/>
      <c r="AA62" s="614">
        <f>SUM(F63,J63)</f>
        <v>0</v>
      </c>
      <c r="AB62" s="639"/>
      <c r="AC62" s="614">
        <f>SUM(I63,M63)</f>
        <v>0</v>
      </c>
      <c r="AD62" s="639"/>
      <c r="AE62" s="648">
        <f>COUNT(F63,J63)</f>
        <v>0</v>
      </c>
      <c r="AF62" s="649"/>
      <c r="AG62" s="614">
        <f>AP62</f>
        <v>1</v>
      </c>
      <c r="AH62" s="615"/>
      <c r="AI62" s="143">
        <f>IF(F62="○",3,IF(F62="△",1,0))</f>
        <v>0</v>
      </c>
      <c r="AJ62" s="143">
        <f>IF(J62="○",3,IF(J62="△",1,0))</f>
        <v>0</v>
      </c>
      <c r="AK62" s="144">
        <f>SUM(AI62:AJ62)</f>
        <v>0</v>
      </c>
      <c r="AL62" s="143">
        <f>RANK(U62,U58:W63,0)</f>
        <v>1</v>
      </c>
      <c r="AM62" s="143">
        <f>RANK(X62,X58:Z63,0)</f>
        <v>1</v>
      </c>
      <c r="AN62" s="143">
        <f>RANK(AA62,AA58:AB63,0)</f>
        <v>1</v>
      </c>
      <c r="AO62" s="145">
        <f>AL62+AM62/10+AN62/100</f>
        <v>1.1100000000000001</v>
      </c>
      <c r="AP62" s="143">
        <f>RANK(AO62,AO58:AO63,1)</f>
        <v>1</v>
      </c>
    </row>
    <row r="63" spans="1:42" ht="16.8" thickBot="1" x14ac:dyDescent="0.35">
      <c r="A63" s="622"/>
      <c r="B63" s="623"/>
      <c r="C63" s="623"/>
      <c r="D63" s="623"/>
      <c r="E63" s="624"/>
      <c r="F63" s="156"/>
      <c r="G63" s="613" t="s">
        <v>95</v>
      </c>
      <c r="H63" s="613"/>
      <c r="I63" s="157"/>
      <c r="J63" s="158"/>
      <c r="K63" s="613" t="s">
        <v>95</v>
      </c>
      <c r="L63" s="613"/>
      <c r="M63" s="157"/>
      <c r="N63" s="630"/>
      <c r="O63" s="630"/>
      <c r="P63" s="630"/>
      <c r="Q63" s="631"/>
      <c r="R63" s="633"/>
      <c r="S63" s="635"/>
      <c r="T63" s="637"/>
      <c r="U63" s="613"/>
      <c r="V63" s="613"/>
      <c r="W63" s="640"/>
      <c r="X63" s="644"/>
      <c r="Y63" s="645"/>
      <c r="Z63" s="646"/>
      <c r="AA63" s="647"/>
      <c r="AB63" s="640"/>
      <c r="AC63" s="647"/>
      <c r="AD63" s="640"/>
      <c r="AE63" s="650"/>
      <c r="AF63" s="651"/>
      <c r="AG63" s="647"/>
      <c r="AH63" s="652"/>
      <c r="AI63" s="143"/>
      <c r="AJ63" s="143"/>
      <c r="AK63" s="144"/>
      <c r="AL63" s="143"/>
      <c r="AM63" s="143"/>
      <c r="AN63" s="143"/>
      <c r="AO63" s="143"/>
      <c r="AP63" s="143"/>
    </row>
    <row r="64" spans="1:42" s="185" customFormat="1" ht="14.1" customHeight="1" x14ac:dyDescent="0.3"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</row>
    <row r="65" spans="3:32" s="185" customFormat="1" ht="14.1" customHeight="1" x14ac:dyDescent="0.3"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</row>
    <row r="66" spans="3:32" s="185" customFormat="1" ht="14.1" customHeight="1" thickBot="1" x14ac:dyDescent="0.35">
      <c r="D66" s="159"/>
      <c r="E66" s="159"/>
      <c r="F66" s="159"/>
      <c r="G66" s="159"/>
      <c r="H66" s="159"/>
      <c r="I66" s="159"/>
      <c r="J66" s="164"/>
      <c r="K66" s="164"/>
      <c r="L66" s="164"/>
      <c r="M66" s="164"/>
      <c r="N66" s="186"/>
      <c r="O66" s="186"/>
      <c r="P66" s="186"/>
      <c r="Q66" s="186"/>
      <c r="R66" s="186"/>
      <c r="S66" s="186"/>
      <c r="T66" s="164"/>
      <c r="U66" s="164"/>
      <c r="V66" s="164"/>
      <c r="W66" s="159"/>
      <c r="X66" s="159"/>
      <c r="Y66" s="159"/>
      <c r="Z66" s="159"/>
      <c r="AA66" s="159"/>
      <c r="AB66" s="159"/>
      <c r="AC66" s="159"/>
      <c r="AD66" s="159"/>
      <c r="AE66" s="159"/>
    </row>
    <row r="67" spans="3:32" s="185" customFormat="1" ht="36.75" customHeight="1" x14ac:dyDescent="0.3">
      <c r="C67" s="187" t="s">
        <v>106</v>
      </c>
      <c r="D67" s="971"/>
      <c r="E67" s="970"/>
      <c r="F67" s="970"/>
      <c r="G67" s="972"/>
      <c r="H67" s="972"/>
      <c r="I67" s="972"/>
      <c r="J67" s="972"/>
      <c r="K67" s="972"/>
      <c r="L67" s="972"/>
      <c r="M67" s="972"/>
      <c r="N67" s="972"/>
      <c r="O67" s="972"/>
      <c r="P67" s="972"/>
      <c r="Q67" s="973"/>
      <c r="R67" s="187" t="s">
        <v>107</v>
      </c>
      <c r="S67" s="970"/>
      <c r="T67" s="188"/>
      <c r="U67" s="971"/>
      <c r="V67" s="972" t="str">
        <f>+L43</f>
        <v>バオムFC川崎</v>
      </c>
      <c r="W67" s="972"/>
      <c r="X67" s="972"/>
      <c r="Y67" s="972"/>
      <c r="Z67" s="972"/>
      <c r="AA67" s="972"/>
      <c r="AB67" s="972"/>
      <c r="AC67" s="972"/>
      <c r="AD67" s="972"/>
      <c r="AE67" s="972"/>
      <c r="AF67" s="973"/>
    </row>
    <row r="68" spans="3:32" s="185" customFormat="1" ht="36.75" customHeight="1" x14ac:dyDescent="0.3">
      <c r="C68" s="189" t="s">
        <v>108</v>
      </c>
      <c r="D68" s="975"/>
      <c r="E68" s="974"/>
      <c r="F68" s="974"/>
      <c r="G68" s="976"/>
      <c r="H68" s="976"/>
      <c r="I68" s="976"/>
      <c r="J68" s="976"/>
      <c r="K68" s="976"/>
      <c r="L68" s="976"/>
      <c r="M68" s="976"/>
      <c r="N68" s="976"/>
      <c r="O68" s="976"/>
      <c r="P68" s="976"/>
      <c r="Q68" s="977"/>
      <c r="R68" s="189" t="s">
        <v>109</v>
      </c>
      <c r="S68" s="974"/>
      <c r="T68" s="190"/>
      <c r="U68" s="975"/>
      <c r="V68" s="976"/>
      <c r="W68" s="976"/>
      <c r="X68" s="976"/>
      <c r="Y68" s="976"/>
      <c r="Z68" s="976"/>
      <c r="AA68" s="976"/>
      <c r="AB68" s="976"/>
      <c r="AC68" s="976"/>
      <c r="AD68" s="976"/>
      <c r="AE68" s="976"/>
      <c r="AF68" s="977"/>
    </row>
    <row r="69" spans="3:32" s="185" customFormat="1" ht="36.75" customHeight="1" x14ac:dyDescent="0.3">
      <c r="C69" s="189" t="s">
        <v>110</v>
      </c>
      <c r="D69" s="975"/>
      <c r="E69" s="974"/>
      <c r="F69" s="974"/>
      <c r="G69" s="976"/>
      <c r="H69" s="976"/>
      <c r="I69" s="976"/>
      <c r="J69" s="976"/>
      <c r="K69" s="976"/>
      <c r="L69" s="976"/>
      <c r="M69" s="976"/>
      <c r="N69" s="976"/>
      <c r="O69" s="976"/>
      <c r="P69" s="976"/>
      <c r="Q69" s="977"/>
      <c r="R69" s="189" t="s">
        <v>111</v>
      </c>
      <c r="S69" s="974"/>
      <c r="T69" s="190"/>
      <c r="U69" s="975"/>
      <c r="V69" s="976"/>
      <c r="W69" s="976"/>
      <c r="X69" s="976"/>
      <c r="Y69" s="976"/>
      <c r="Z69" s="976"/>
      <c r="AA69" s="976"/>
      <c r="AB69" s="976"/>
      <c r="AC69" s="976"/>
      <c r="AD69" s="976"/>
      <c r="AE69" s="976"/>
      <c r="AF69" s="977"/>
    </row>
    <row r="70" spans="3:32" s="185" customFormat="1" ht="36.75" customHeight="1" thickBot="1" x14ac:dyDescent="0.35">
      <c r="C70" s="189" t="s">
        <v>112</v>
      </c>
      <c r="D70" s="975"/>
      <c r="E70" s="974"/>
      <c r="F70" s="974"/>
      <c r="G70" s="976"/>
      <c r="H70" s="976"/>
      <c r="I70" s="976"/>
      <c r="J70" s="976"/>
      <c r="K70" s="976"/>
      <c r="L70" s="976"/>
      <c r="M70" s="976"/>
      <c r="N70" s="976"/>
      <c r="O70" s="976"/>
      <c r="P70" s="976"/>
      <c r="Q70" s="977"/>
      <c r="R70" s="191" t="s">
        <v>113</v>
      </c>
      <c r="S70" s="978"/>
      <c r="T70" s="192"/>
      <c r="U70" s="979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1"/>
    </row>
    <row r="71" spans="3:32" s="185" customFormat="1" ht="36.75" customHeight="1" thickBot="1" x14ac:dyDescent="0.35">
      <c r="C71" s="191" t="s">
        <v>114</v>
      </c>
      <c r="D71" s="979"/>
      <c r="E71" s="978"/>
      <c r="F71" s="978"/>
      <c r="G71" s="980" t="str">
        <f>+V43</f>
        <v>FC王禅寺</v>
      </c>
      <c r="H71" s="980"/>
      <c r="I71" s="980"/>
      <c r="J71" s="980"/>
      <c r="K71" s="980"/>
      <c r="L71" s="980"/>
      <c r="M71" s="980"/>
      <c r="N71" s="980"/>
      <c r="O71" s="980"/>
      <c r="P71" s="980"/>
      <c r="Q71" s="981"/>
    </row>
    <row r="72" spans="3:32" s="185" customFormat="1" x14ac:dyDescent="0.3"/>
    <row r="73" spans="3:32" s="185" customFormat="1" x14ac:dyDescent="0.3"/>
  </sheetData>
  <mergeCells count="96">
    <mergeCell ref="E9:L10"/>
    <mergeCell ref="N9:U10"/>
    <mergeCell ref="W9:AD10"/>
    <mergeCell ref="Q17:R17"/>
    <mergeCell ref="P18:S18"/>
    <mergeCell ref="O19:P27"/>
    <mergeCell ref="S19:T27"/>
    <mergeCell ref="I26:J26"/>
    <mergeCell ref="Y26:Z26"/>
    <mergeCell ref="I27:J27"/>
    <mergeCell ref="Y27:Z27"/>
    <mergeCell ref="V43:W51"/>
    <mergeCell ref="P51:S51"/>
    <mergeCell ref="L29:M29"/>
    <mergeCell ref="V29:W29"/>
    <mergeCell ref="L30:M30"/>
    <mergeCell ref="V30:W30"/>
    <mergeCell ref="S60:S61"/>
    <mergeCell ref="T60:T61"/>
    <mergeCell ref="Q52:R52"/>
    <mergeCell ref="AB32:AC32"/>
    <mergeCell ref="F33:G41"/>
    <mergeCell ref="J33:K41"/>
    <mergeCell ref="N33:O41"/>
    <mergeCell ref="T33:U41"/>
    <mergeCell ref="X33:Y41"/>
    <mergeCell ref="AB33:AC41"/>
    <mergeCell ref="F32:G32"/>
    <mergeCell ref="J32:K32"/>
    <mergeCell ref="N32:O32"/>
    <mergeCell ref="T32:U32"/>
    <mergeCell ref="X32:Y32"/>
    <mergeCell ref="L43:M51"/>
    <mergeCell ref="A57:E57"/>
    <mergeCell ref="F57:I57"/>
    <mergeCell ref="J57:M57"/>
    <mergeCell ref="N57:Q57"/>
    <mergeCell ref="U57:W57"/>
    <mergeCell ref="X57:Z57"/>
    <mergeCell ref="AA57:AB57"/>
    <mergeCell ref="AC57:AD57"/>
    <mergeCell ref="AE57:AF57"/>
    <mergeCell ref="AG57:AH57"/>
    <mergeCell ref="A58:E59"/>
    <mergeCell ref="F58:I59"/>
    <mergeCell ref="J58:M58"/>
    <mergeCell ref="N58:Q58"/>
    <mergeCell ref="R58:R59"/>
    <mergeCell ref="AC58:AD59"/>
    <mergeCell ref="AE58:AF59"/>
    <mergeCell ref="AG58:AH59"/>
    <mergeCell ref="K59:L59"/>
    <mergeCell ref="O59:P59"/>
    <mergeCell ref="S58:S59"/>
    <mergeCell ref="T58:T59"/>
    <mergeCell ref="U58:W59"/>
    <mergeCell ref="X58:Z59"/>
    <mergeCell ref="AA58:AB59"/>
    <mergeCell ref="A60:E61"/>
    <mergeCell ref="F60:I60"/>
    <mergeCell ref="J60:M61"/>
    <mergeCell ref="N60:Q60"/>
    <mergeCell ref="R60:R61"/>
    <mergeCell ref="AC62:AD63"/>
    <mergeCell ref="AE62:AF63"/>
    <mergeCell ref="AG62:AH63"/>
    <mergeCell ref="U60:W61"/>
    <mergeCell ref="X60:Z61"/>
    <mergeCell ref="AA60:AB61"/>
    <mergeCell ref="AC60:AD61"/>
    <mergeCell ref="AE60:AF61"/>
    <mergeCell ref="S62:S63"/>
    <mergeCell ref="T62:T63"/>
    <mergeCell ref="U62:W63"/>
    <mergeCell ref="X62:Z63"/>
    <mergeCell ref="AA62:AB63"/>
    <mergeCell ref="A62:E63"/>
    <mergeCell ref="F62:I62"/>
    <mergeCell ref="J62:M62"/>
    <mergeCell ref="N62:Q63"/>
    <mergeCell ref="R62:R63"/>
    <mergeCell ref="A1:AH6"/>
    <mergeCell ref="G70:Q70"/>
    <mergeCell ref="G71:Q71"/>
    <mergeCell ref="V67:AF67"/>
    <mergeCell ref="V68:AF68"/>
    <mergeCell ref="V69:AF69"/>
    <mergeCell ref="V70:AF70"/>
    <mergeCell ref="G63:H63"/>
    <mergeCell ref="K63:L63"/>
    <mergeCell ref="G67:Q67"/>
    <mergeCell ref="G68:Q68"/>
    <mergeCell ref="G69:Q69"/>
    <mergeCell ref="AG60:AH61"/>
    <mergeCell ref="G61:H61"/>
    <mergeCell ref="O61:P6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horizontalDpi="4294967292" verticalDpi="4294967292" r:id="rId1"/>
  <rowBreaks count="1" manualBreakCount="1">
    <brk id="71" max="16383" man="1"/>
  </rowBreaks>
  <drawing r:id="rId2"/>
  <extLst>
    <ext xmlns:mx="http://schemas.microsoft.com/office/mac/excel/2008/main" uri="{64002731-A6B0-56B0-2670-7721B7C09600}">
      <mx:PLV Mode="0" OnePage="0" WScale="88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54"/>
  <sheetViews>
    <sheetView showGridLines="0" topLeftCell="A25" zoomScaleNormal="100" workbookViewId="0">
      <selection activeCell="AB42" sqref="AB42"/>
    </sheetView>
  </sheetViews>
  <sheetFormatPr defaultColWidth="13" defaultRowHeight="16.2" x14ac:dyDescent="0.3"/>
  <cols>
    <col min="1" max="35" width="2.8984375" style="16" customWidth="1"/>
    <col min="36" max="16384" width="13" style="16"/>
  </cols>
  <sheetData>
    <row r="1" spans="1:35" ht="31.8" x14ac:dyDescent="0.3">
      <c r="A1" s="430" t="s">
        <v>288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</row>
    <row r="2" spans="1:35" ht="27" x14ac:dyDescent="0.3">
      <c r="A2" s="726" t="s">
        <v>115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</row>
    <row r="3" spans="1:3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8" x14ac:dyDescent="0.3">
      <c r="A5" s="2"/>
      <c r="B5" s="194" t="s">
        <v>116</v>
      </c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3">
      <c r="A6" s="2"/>
      <c r="B6" s="2" t="s">
        <v>117</v>
      </c>
      <c r="C6" s="2" t="s">
        <v>118</v>
      </c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3">
      <c r="A7" s="2"/>
      <c r="B7" s="2" t="s">
        <v>117</v>
      </c>
      <c r="C7" s="2" t="s">
        <v>119</v>
      </c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3">
      <c r="A8" s="2"/>
      <c r="B8" s="2" t="s">
        <v>117</v>
      </c>
      <c r="C8" s="2" t="s">
        <v>316</v>
      </c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3">
      <c r="A9" s="2"/>
      <c r="B9" s="2" t="s">
        <v>117</v>
      </c>
      <c r="C9" s="2" t="s">
        <v>120</v>
      </c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3">
      <c r="A10" s="2"/>
      <c r="B10" s="2" t="s">
        <v>117</v>
      </c>
      <c r="C10" s="2" t="s">
        <v>121</v>
      </c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3">
      <c r="A11" s="2"/>
      <c r="B11" s="2" t="s">
        <v>117</v>
      </c>
      <c r="C11" s="2" t="s">
        <v>317</v>
      </c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3">
      <c r="A12" s="2"/>
      <c r="B12" s="2"/>
      <c r="C12" s="2"/>
      <c r="D12" s="1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3">
      <c r="A13" s="2"/>
      <c r="B13" s="2"/>
      <c r="C13" s="2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3">
      <c r="A14" s="2"/>
      <c r="B14" s="2" t="s">
        <v>117</v>
      </c>
      <c r="C14" s="1" t="s">
        <v>122</v>
      </c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3">
      <c r="A15" s="2"/>
      <c r="B15" s="2"/>
      <c r="C15" s="727" t="s">
        <v>123</v>
      </c>
      <c r="D15" s="727"/>
      <c r="E15" s="727"/>
      <c r="F15" s="727"/>
      <c r="G15" s="195" t="s">
        <v>124</v>
      </c>
      <c r="H15" s="2" t="s">
        <v>125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3">
      <c r="A16" s="2"/>
      <c r="B16" s="2"/>
      <c r="C16" s="728" t="s">
        <v>126</v>
      </c>
      <c r="D16" s="728"/>
      <c r="E16" s="728"/>
      <c r="F16" s="728"/>
      <c r="G16" s="195" t="s">
        <v>124</v>
      </c>
      <c r="H16" s="2" t="s">
        <v>127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3">
      <c r="A17" s="2"/>
      <c r="B17" s="2"/>
      <c r="C17" s="2" t="s">
        <v>128</v>
      </c>
      <c r="D17" s="1"/>
      <c r="E17" s="1"/>
      <c r="F17" s="1"/>
      <c r="G17" s="195" t="s">
        <v>124</v>
      </c>
      <c r="H17" s="2" t="s">
        <v>315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2"/>
      <c r="V17" s="32"/>
      <c r="W17" s="32"/>
      <c r="X17" s="32"/>
      <c r="Y17" s="32"/>
      <c r="Z17" s="32"/>
      <c r="AA17" s="32"/>
      <c r="AB17" s="2"/>
      <c r="AC17" s="2"/>
      <c r="AD17" s="2"/>
      <c r="AE17" s="2"/>
      <c r="AF17" s="2"/>
      <c r="AG17" s="2"/>
      <c r="AH17" s="2"/>
      <c r="AI17" s="2"/>
    </row>
    <row r="18" spans="1:35" x14ac:dyDescent="0.3">
      <c r="A18" s="2"/>
      <c r="B18" s="2"/>
      <c r="C18" s="2"/>
      <c r="D18" s="1"/>
      <c r="E18" s="2"/>
      <c r="F18" s="1"/>
      <c r="G18" s="195"/>
      <c r="H18" s="196" t="s">
        <v>318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2"/>
      <c r="AC18" s="2"/>
      <c r="AD18" s="2"/>
      <c r="AE18" s="2"/>
      <c r="AF18" s="2"/>
      <c r="AG18" s="2"/>
      <c r="AH18" s="2"/>
      <c r="AI18" s="2"/>
    </row>
    <row r="19" spans="1:35" x14ac:dyDescent="0.3">
      <c r="A19" s="2"/>
      <c r="B19" s="2"/>
      <c r="C19" s="1"/>
      <c r="D19" s="1"/>
      <c r="E19" s="2"/>
      <c r="F19" s="1"/>
      <c r="G19" s="1"/>
      <c r="H19" s="196" t="s">
        <v>129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2"/>
      <c r="AC19" s="2"/>
      <c r="AD19" s="2"/>
      <c r="AE19" s="2"/>
      <c r="AF19" s="2"/>
      <c r="AG19" s="2"/>
      <c r="AH19" s="2"/>
      <c r="AI19" s="2"/>
    </row>
    <row r="20" spans="1:35" x14ac:dyDescent="0.3">
      <c r="A20" s="2"/>
      <c r="B20" s="2"/>
      <c r="C20" s="1"/>
      <c r="D20" s="1"/>
      <c r="E20" s="1"/>
      <c r="F20" s="1"/>
      <c r="G20" s="1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3">
      <c r="A21" s="2"/>
      <c r="B21" s="2" t="s">
        <v>117</v>
      </c>
      <c r="C21" s="1" t="s">
        <v>319</v>
      </c>
      <c r="D21" s="1"/>
      <c r="E21" s="1"/>
      <c r="F21" s="1"/>
      <c r="G21" s="1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2"/>
      <c r="AA21" s="32"/>
      <c r="AB21" s="32"/>
      <c r="AC21" s="2"/>
      <c r="AD21" s="2"/>
      <c r="AE21" s="2"/>
      <c r="AF21" s="2"/>
      <c r="AG21" s="2"/>
      <c r="AH21" s="2"/>
      <c r="AI21" s="2"/>
    </row>
    <row r="22" spans="1:35" x14ac:dyDescent="0.3">
      <c r="A22" s="2"/>
      <c r="B22" s="2"/>
      <c r="C22" s="1" t="s">
        <v>320</v>
      </c>
      <c r="D22" s="1"/>
      <c r="E22" s="1"/>
      <c r="F22" s="1"/>
      <c r="G22" s="1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3">
      <c r="A23" s="2"/>
      <c r="B23" s="2"/>
      <c r="C23" s="1"/>
      <c r="D23" s="1"/>
      <c r="F23" s="1"/>
      <c r="G23" s="1"/>
      <c r="H23" s="4"/>
      <c r="I23" s="2"/>
      <c r="J23" s="2"/>
      <c r="K23" s="2"/>
      <c r="L23" s="2"/>
      <c r="M23" s="2"/>
      <c r="N23" s="2"/>
      <c r="O23" s="2"/>
      <c r="P23" s="19" t="s">
        <v>321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x14ac:dyDescent="0.3">
      <c r="A24" s="2"/>
      <c r="B24" s="2"/>
      <c r="C24" s="1"/>
      <c r="D24" s="1"/>
      <c r="E24" s="1"/>
      <c r="F24" s="1"/>
      <c r="G24" s="1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x14ac:dyDescent="0.3">
      <c r="A25" s="2"/>
      <c r="B25" s="2"/>
      <c r="C25" s="1"/>
      <c r="D25" s="1"/>
      <c r="E25" s="1"/>
      <c r="F25" s="1"/>
      <c r="G25" s="1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22.8" x14ac:dyDescent="0.3">
      <c r="A26" s="2"/>
      <c r="B26" s="194" t="s">
        <v>130</v>
      </c>
      <c r="C26" s="1"/>
      <c r="D26" s="1"/>
      <c r="E26" s="1"/>
      <c r="F26" s="1"/>
      <c r="G26" s="1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3">
      <c r="A27" s="2"/>
      <c r="B27" s="2" t="s">
        <v>117</v>
      </c>
      <c r="C27" s="2" t="s">
        <v>131</v>
      </c>
      <c r="D27" s="1"/>
      <c r="E27" s="1"/>
      <c r="F27" s="1"/>
      <c r="G27" s="1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3">
      <c r="A28" s="2"/>
      <c r="B28" s="2" t="s">
        <v>117</v>
      </c>
      <c r="C28" s="2" t="s">
        <v>132</v>
      </c>
      <c r="D28" s="2"/>
      <c r="E28" s="1"/>
      <c r="F28" s="1"/>
      <c r="G28" s="1"/>
      <c r="H28" s="4"/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3">
      <c r="A29" s="2"/>
      <c r="B29" s="2"/>
      <c r="C29" s="2" t="s">
        <v>133</v>
      </c>
      <c r="D29" s="2"/>
      <c r="E29" s="1"/>
      <c r="F29" s="1"/>
      <c r="G29" s="1"/>
      <c r="H29" s="4"/>
      <c r="I29" s="2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3">
      <c r="A30" s="2"/>
      <c r="B30" s="2"/>
      <c r="C30" s="2" t="s">
        <v>134</v>
      </c>
      <c r="D30" s="2" t="s">
        <v>135</v>
      </c>
      <c r="E30" s="1"/>
      <c r="F30" s="1"/>
      <c r="G30" s="1"/>
      <c r="H30" s="4"/>
      <c r="I30" s="2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3">
      <c r="A31" s="2"/>
      <c r="B31" s="2"/>
      <c r="C31" s="2" t="s">
        <v>136</v>
      </c>
      <c r="D31" s="2" t="s">
        <v>137</v>
      </c>
      <c r="E31" s="1"/>
      <c r="F31" s="1"/>
      <c r="G31" s="1"/>
      <c r="H31" s="4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3">
      <c r="A32" s="2"/>
      <c r="B32" s="2"/>
      <c r="C32" s="2" t="s">
        <v>138</v>
      </c>
      <c r="D32" s="2" t="s">
        <v>139</v>
      </c>
      <c r="E32" s="1"/>
      <c r="F32" s="1"/>
      <c r="G32" s="1"/>
      <c r="H32" s="4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3">
      <c r="A33" s="2"/>
      <c r="B33" s="2"/>
      <c r="C33" s="2" t="s">
        <v>140</v>
      </c>
      <c r="D33" s="2" t="s">
        <v>141</v>
      </c>
      <c r="E33" s="1"/>
      <c r="F33" s="1"/>
      <c r="G33" s="1"/>
      <c r="H33" s="4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3">
      <c r="A34" s="2"/>
      <c r="B34" s="2"/>
      <c r="C34" s="2" t="s">
        <v>142</v>
      </c>
      <c r="D34" s="2" t="s">
        <v>143</v>
      </c>
      <c r="E34" s="1"/>
      <c r="F34" s="1"/>
      <c r="G34" s="1"/>
      <c r="H34" s="4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3">
      <c r="A35" s="2"/>
      <c r="B35" s="2"/>
      <c r="C35" s="2" t="s">
        <v>144</v>
      </c>
      <c r="D35" s="2" t="s">
        <v>145</v>
      </c>
      <c r="E35" s="1"/>
      <c r="F35" s="1"/>
      <c r="G35" s="1"/>
      <c r="H35" s="4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3">
      <c r="A36" s="2"/>
      <c r="B36" s="2"/>
      <c r="C36" s="2" t="s">
        <v>146</v>
      </c>
      <c r="D36" s="2"/>
      <c r="E36" s="1"/>
      <c r="F36" s="1"/>
      <c r="G36" s="1"/>
      <c r="H36" s="4"/>
      <c r="I36" s="2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3">
      <c r="A37" s="2"/>
      <c r="B37" s="2" t="s">
        <v>117</v>
      </c>
      <c r="C37" s="2" t="s">
        <v>147</v>
      </c>
      <c r="D37" s="2"/>
      <c r="E37" s="1"/>
      <c r="F37" s="1"/>
      <c r="G37" s="1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3">
      <c r="A38" s="2"/>
      <c r="B38" s="2" t="s">
        <v>117</v>
      </c>
      <c r="C38" s="2" t="s">
        <v>148</v>
      </c>
      <c r="D38" s="1"/>
      <c r="E38" s="1"/>
      <c r="F38" s="1"/>
      <c r="G38" s="1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3">
      <c r="A39" s="2"/>
      <c r="B39" s="2"/>
      <c r="C39" s="31" t="s">
        <v>149</v>
      </c>
      <c r="D39" s="1"/>
      <c r="E39" s="1"/>
      <c r="F39" s="1"/>
      <c r="G39" s="1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3">
      <c r="A40" s="2"/>
      <c r="B40" s="2" t="s">
        <v>117</v>
      </c>
      <c r="C40" s="2" t="s">
        <v>150</v>
      </c>
      <c r="D40" s="1"/>
      <c r="E40" s="1"/>
      <c r="F40" s="1"/>
      <c r="G40" s="1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3">
      <c r="A41" s="2"/>
      <c r="B41" s="2"/>
      <c r="C41" s="2" t="s">
        <v>151</v>
      </c>
      <c r="D41" s="1"/>
      <c r="E41" s="1"/>
      <c r="F41" s="1"/>
      <c r="G41" s="1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3">
      <c r="A42" s="2"/>
      <c r="B42" s="2" t="s">
        <v>117</v>
      </c>
      <c r="C42" s="32" t="s">
        <v>152</v>
      </c>
      <c r="D42" s="197"/>
      <c r="E42" s="197"/>
      <c r="F42" s="197"/>
      <c r="G42" s="197"/>
      <c r="H42" s="198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3">
      <c r="A43" s="2"/>
      <c r="B43" s="2" t="s">
        <v>117</v>
      </c>
      <c r="C43" s="2" t="s">
        <v>153</v>
      </c>
      <c r="D43" s="1"/>
      <c r="E43" s="1"/>
      <c r="F43" s="1"/>
      <c r="G43" s="1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3">
      <c r="A44" s="2"/>
      <c r="B44" s="2" t="s">
        <v>117</v>
      </c>
      <c r="C44" s="2" t="s">
        <v>154</v>
      </c>
      <c r="D44" s="1"/>
      <c r="E44" s="1"/>
      <c r="F44" s="1"/>
      <c r="G44" s="1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3">
      <c r="A45" s="2"/>
      <c r="B45" s="2" t="s">
        <v>117</v>
      </c>
      <c r="C45" s="2" t="s">
        <v>155</v>
      </c>
      <c r="D45" s="1"/>
      <c r="E45" s="1"/>
      <c r="F45" s="1"/>
      <c r="G45" s="1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</row>
    <row r="46" spans="1:35" x14ac:dyDescent="0.3">
      <c r="A46" s="2"/>
      <c r="B46" s="31" t="s">
        <v>117</v>
      </c>
      <c r="C46" s="31" t="s">
        <v>156</v>
      </c>
      <c r="D46" s="200"/>
      <c r="E46" s="200"/>
      <c r="F46" s="200"/>
      <c r="G46" s="200"/>
      <c r="H46" s="201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3">
      <c r="A47" s="2"/>
      <c r="B47" s="31" t="s">
        <v>117</v>
      </c>
      <c r="C47" s="2" t="s">
        <v>157</v>
      </c>
      <c r="D47" s="200"/>
      <c r="E47" s="200"/>
      <c r="F47" s="200"/>
      <c r="G47" s="200"/>
      <c r="H47" s="201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202"/>
      <c r="X47" s="202"/>
      <c r="Y47" s="203"/>
      <c r="Z47" s="203"/>
      <c r="AA47" s="203"/>
      <c r="AB47" s="203"/>
      <c r="AC47" s="32"/>
      <c r="AD47" s="32"/>
      <c r="AE47" s="2"/>
      <c r="AF47" s="2"/>
      <c r="AG47" s="2"/>
      <c r="AH47" s="2"/>
      <c r="AI47" s="2"/>
    </row>
    <row r="48" spans="1:35" x14ac:dyDescent="0.3">
      <c r="A48" s="2"/>
      <c r="B48" s="31"/>
      <c r="C48" s="2" t="s">
        <v>158</v>
      </c>
      <c r="D48" s="200"/>
      <c r="E48" s="200"/>
      <c r="F48" s="200"/>
      <c r="G48" s="200"/>
      <c r="H48" s="201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204"/>
      <c r="Z48" s="204"/>
      <c r="AA48" s="204"/>
      <c r="AB48" s="204"/>
      <c r="AC48" s="2"/>
      <c r="AD48" s="2"/>
      <c r="AE48" s="2"/>
      <c r="AF48" s="2"/>
      <c r="AG48" s="2"/>
      <c r="AH48" s="2"/>
      <c r="AI48" s="2"/>
    </row>
    <row r="49" spans="1:35" x14ac:dyDescent="0.3">
      <c r="A49" s="2"/>
      <c r="B49" s="31"/>
      <c r="C49" s="32" t="s">
        <v>159</v>
      </c>
      <c r="D49" s="205"/>
      <c r="E49" s="205"/>
      <c r="F49" s="205"/>
      <c r="G49" s="205"/>
      <c r="H49" s="206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32"/>
      <c r="Z49" s="32"/>
      <c r="AA49" s="32"/>
      <c r="AB49" s="32"/>
      <c r="AC49" s="32"/>
      <c r="AD49" s="32"/>
      <c r="AE49" s="32"/>
      <c r="AF49" s="32"/>
      <c r="AG49" s="32"/>
      <c r="AH49" s="2"/>
      <c r="AI49" s="2"/>
    </row>
    <row r="51" spans="1:35" x14ac:dyDescent="0.3">
      <c r="S51" s="2" t="s">
        <v>33</v>
      </c>
      <c r="T51" s="2"/>
      <c r="U51" s="2"/>
      <c r="V51" s="2"/>
      <c r="W51" s="28" t="s">
        <v>34</v>
      </c>
      <c r="X51" s="2" t="s">
        <v>241</v>
      </c>
      <c r="Y51" s="2"/>
      <c r="Z51" s="2"/>
      <c r="AA51" s="2"/>
      <c r="AB51" s="2"/>
      <c r="AC51" s="29"/>
      <c r="AD51" s="2"/>
      <c r="AE51" s="30"/>
      <c r="AF51" s="2"/>
      <c r="AG51" s="2"/>
    </row>
    <row r="52" spans="1:35" x14ac:dyDescent="0.3">
      <c r="S52" s="31" t="s">
        <v>36</v>
      </c>
      <c r="T52" s="30"/>
      <c r="U52" s="30"/>
      <c r="V52" s="30"/>
      <c r="W52" s="28" t="s">
        <v>34</v>
      </c>
      <c r="X52" s="32" t="s">
        <v>295</v>
      </c>
      <c r="Y52" s="32"/>
      <c r="Z52" s="32"/>
      <c r="AA52" s="32"/>
      <c r="AB52" s="32"/>
      <c r="AC52" s="33"/>
      <c r="AD52" s="32"/>
      <c r="AE52" s="34"/>
      <c r="AF52" s="32"/>
      <c r="AG52" s="32"/>
    </row>
    <row r="53" spans="1:35" x14ac:dyDescent="0.3">
      <c r="S53" s="2" t="s">
        <v>37</v>
      </c>
      <c r="T53" s="30"/>
      <c r="U53" s="30"/>
      <c r="V53" s="30"/>
      <c r="W53" s="28" t="s">
        <v>34</v>
      </c>
      <c r="X53" s="32" t="s">
        <v>322</v>
      </c>
      <c r="Y53" s="32"/>
      <c r="Z53" s="32"/>
      <c r="AA53" s="32"/>
      <c r="AB53" s="32"/>
      <c r="AC53" s="33"/>
      <c r="AD53" s="32"/>
      <c r="AE53" s="34"/>
      <c r="AF53" s="32"/>
      <c r="AG53" s="32"/>
    </row>
    <row r="54" spans="1:35" ht="16.5" customHeight="1" x14ac:dyDescent="0.3">
      <c r="S54" s="2" t="s">
        <v>38</v>
      </c>
      <c r="T54" s="30"/>
      <c r="U54" s="30"/>
      <c r="V54" s="30"/>
      <c r="W54" s="28" t="s">
        <v>34</v>
      </c>
      <c r="X54" s="428" t="s">
        <v>296</v>
      </c>
      <c r="Y54" s="429"/>
      <c r="Z54" s="429"/>
      <c r="AA54" s="429"/>
      <c r="AB54" s="429"/>
      <c r="AC54" s="429"/>
      <c r="AD54" s="429"/>
      <c r="AE54" s="429"/>
      <c r="AF54" s="429"/>
      <c r="AG54" s="429"/>
    </row>
  </sheetData>
  <mergeCells count="5">
    <mergeCell ref="A1:AI1"/>
    <mergeCell ref="A2:AI2"/>
    <mergeCell ref="C15:F15"/>
    <mergeCell ref="C16:F16"/>
    <mergeCell ref="X54:AG54"/>
  </mergeCells>
  <phoneticPr fontId="1"/>
  <hyperlinks>
    <hyperlink ref="X54" r:id="rId1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2" verticalDpi="4294967292" r:id="rId2"/>
  <rowBreaks count="1" manualBreakCount="1">
    <brk id="54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E69"/>
  <sheetViews>
    <sheetView showGridLines="0" view="pageBreakPreview" zoomScale="80" zoomScaleNormal="100" zoomScaleSheetLayoutView="80" workbookViewId="0">
      <pane xSplit="8" ySplit="4" topLeftCell="I11" activePane="bottomRight" state="frozen"/>
      <selection pane="topRight" activeCell="I1" sqref="I1"/>
      <selection pane="bottomLeft" activeCell="A5" sqref="A5"/>
      <selection pane="bottomRight" activeCell="AA12" sqref="AA12:AJ14"/>
    </sheetView>
  </sheetViews>
  <sheetFormatPr defaultColWidth="13" defaultRowHeight="16.2" x14ac:dyDescent="0.3"/>
  <cols>
    <col min="1" max="26" width="2.3984375" style="16" customWidth="1"/>
    <col min="27" max="57" width="2.8984375" style="16" customWidth="1"/>
    <col min="58" max="16384" width="13" style="16"/>
  </cols>
  <sheetData>
    <row r="1" spans="1:57" s="2" customFormat="1" ht="27" x14ac:dyDescent="0.2">
      <c r="A1" s="726" t="s">
        <v>356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  <c r="AW1" s="726"/>
      <c r="AX1" s="726"/>
      <c r="AY1" s="726"/>
      <c r="AZ1" s="726"/>
      <c r="BA1" s="726"/>
      <c r="BB1" s="726"/>
      <c r="BC1" s="726"/>
      <c r="BD1" s="726"/>
      <c r="BE1" s="726"/>
    </row>
    <row r="2" spans="1:57" ht="22.5" customHeight="1" x14ac:dyDescent="0.3">
      <c r="A2" s="729"/>
      <c r="B2" s="729"/>
      <c r="C2" s="729"/>
      <c r="D2" s="729"/>
      <c r="E2" s="729"/>
      <c r="F2" s="729"/>
      <c r="G2" s="729"/>
    </row>
    <row r="3" spans="1:57" x14ac:dyDescent="0.3">
      <c r="A3" s="730" t="s">
        <v>161</v>
      </c>
      <c r="B3" s="731"/>
      <c r="C3" s="731"/>
      <c r="D3" s="731"/>
      <c r="E3" s="731"/>
      <c r="F3" s="731"/>
      <c r="G3" s="731"/>
      <c r="H3" s="732"/>
      <c r="I3" s="731" t="s">
        <v>162</v>
      </c>
      <c r="J3" s="731"/>
      <c r="K3" s="731"/>
      <c r="L3" s="731"/>
      <c r="M3" s="731"/>
      <c r="N3" s="731"/>
      <c r="O3" s="744"/>
      <c r="P3" s="731" t="s">
        <v>163</v>
      </c>
      <c r="Q3" s="731"/>
      <c r="R3" s="731"/>
      <c r="S3" s="731"/>
      <c r="T3" s="731"/>
      <c r="U3" s="731"/>
      <c r="V3" s="731"/>
      <c r="W3" s="771" t="s">
        <v>164</v>
      </c>
      <c r="X3" s="772"/>
      <c r="Y3" s="772"/>
      <c r="Z3" s="773"/>
      <c r="AA3" s="731" t="s">
        <v>165</v>
      </c>
      <c r="AB3" s="731"/>
      <c r="AC3" s="731"/>
      <c r="AD3" s="731"/>
      <c r="AE3" s="731"/>
      <c r="AF3" s="731"/>
      <c r="AG3" s="731"/>
      <c r="AH3" s="731"/>
      <c r="AI3" s="731"/>
      <c r="AJ3" s="731"/>
      <c r="AK3" s="771" t="s">
        <v>166</v>
      </c>
      <c r="AL3" s="772"/>
      <c r="AM3" s="772"/>
      <c r="AN3" s="772"/>
      <c r="AO3" s="772"/>
      <c r="AP3" s="773"/>
      <c r="AQ3" s="731" t="s">
        <v>167</v>
      </c>
      <c r="AR3" s="731"/>
      <c r="AS3" s="731"/>
      <c r="AT3" s="731"/>
      <c r="AU3" s="731"/>
      <c r="AV3" s="731"/>
      <c r="AW3" s="731"/>
      <c r="AX3" s="731"/>
      <c r="AY3" s="731"/>
      <c r="AZ3" s="731"/>
      <c r="BA3" s="731"/>
      <c r="BB3" s="731"/>
      <c r="BC3" s="731"/>
      <c r="BD3" s="731"/>
      <c r="BE3" s="744"/>
    </row>
    <row r="4" spans="1:57" ht="16.8" thickBot="1" x14ac:dyDescent="0.35">
      <c r="A4" s="733"/>
      <c r="B4" s="734"/>
      <c r="C4" s="734"/>
      <c r="D4" s="734"/>
      <c r="E4" s="734"/>
      <c r="F4" s="734"/>
      <c r="G4" s="734"/>
      <c r="H4" s="735"/>
      <c r="I4" s="734"/>
      <c r="J4" s="734"/>
      <c r="K4" s="734"/>
      <c r="L4" s="734"/>
      <c r="M4" s="734"/>
      <c r="N4" s="734"/>
      <c r="O4" s="745"/>
      <c r="P4" s="734"/>
      <c r="Q4" s="734"/>
      <c r="R4" s="734"/>
      <c r="S4" s="734"/>
      <c r="T4" s="734"/>
      <c r="U4" s="734"/>
      <c r="V4" s="734"/>
      <c r="W4" s="774"/>
      <c r="X4" s="775"/>
      <c r="Y4" s="775"/>
      <c r="Z4" s="776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74"/>
      <c r="AL4" s="775"/>
      <c r="AM4" s="775"/>
      <c r="AN4" s="775"/>
      <c r="AO4" s="775"/>
      <c r="AP4" s="776"/>
      <c r="AQ4" s="734"/>
      <c r="AR4" s="734"/>
      <c r="AS4" s="734"/>
      <c r="AT4" s="734"/>
      <c r="AU4" s="734"/>
      <c r="AV4" s="734"/>
      <c r="AW4" s="734"/>
      <c r="AX4" s="734"/>
      <c r="AY4" s="734"/>
      <c r="AZ4" s="734"/>
      <c r="BA4" s="734"/>
      <c r="BB4" s="734"/>
      <c r="BC4" s="734"/>
      <c r="BD4" s="734"/>
      <c r="BE4" s="745"/>
    </row>
    <row r="5" spans="1:57" ht="16.8" thickTop="1" x14ac:dyDescent="0.3">
      <c r="A5" s="746" t="s">
        <v>168</v>
      </c>
      <c r="B5" s="747"/>
      <c r="C5" s="747"/>
      <c r="D5" s="747"/>
      <c r="E5" s="748"/>
      <c r="F5" s="748"/>
      <c r="G5" s="748"/>
      <c r="H5" s="749"/>
      <c r="I5" s="753" t="s">
        <v>169</v>
      </c>
      <c r="J5" s="754"/>
      <c r="K5" s="754"/>
      <c r="L5" s="754"/>
      <c r="M5" s="754"/>
      <c r="N5" s="754"/>
      <c r="O5" s="754"/>
      <c r="P5" s="757" t="s">
        <v>323</v>
      </c>
      <c r="Q5" s="758"/>
      <c r="R5" s="758"/>
      <c r="S5" s="758"/>
      <c r="T5" s="758"/>
      <c r="U5" s="758"/>
      <c r="V5" s="758"/>
      <c r="W5" s="760" t="s">
        <v>353</v>
      </c>
      <c r="X5" s="761"/>
      <c r="Y5" s="761"/>
      <c r="Z5" s="762"/>
      <c r="AA5" s="763" t="s">
        <v>174</v>
      </c>
      <c r="AB5" s="761"/>
      <c r="AC5" s="761"/>
      <c r="AD5" s="761"/>
      <c r="AE5" s="761"/>
      <c r="AF5" s="761"/>
      <c r="AG5" s="761"/>
      <c r="AH5" s="761"/>
      <c r="AI5" s="761"/>
      <c r="AJ5" s="762"/>
      <c r="AK5" s="767" t="s">
        <v>170</v>
      </c>
      <c r="AL5" s="767"/>
      <c r="AM5" s="767"/>
      <c r="AN5" s="767"/>
      <c r="AO5" s="767"/>
      <c r="AP5" s="767"/>
      <c r="AQ5" s="769" t="s">
        <v>171</v>
      </c>
      <c r="AR5" s="767"/>
      <c r="AS5" s="767"/>
      <c r="AT5" s="767"/>
      <c r="AU5" s="767"/>
      <c r="AV5" s="767"/>
      <c r="AW5" s="767"/>
      <c r="AX5" s="767"/>
      <c r="AY5" s="767"/>
      <c r="AZ5" s="767"/>
      <c r="BA5" s="767"/>
      <c r="BB5" s="767"/>
      <c r="BC5" s="767"/>
      <c r="BD5" s="767"/>
      <c r="BE5" s="767"/>
    </row>
    <row r="6" spans="1:57" x14ac:dyDescent="0.3">
      <c r="A6" s="750"/>
      <c r="B6" s="750"/>
      <c r="C6" s="750"/>
      <c r="D6" s="750"/>
      <c r="E6" s="751"/>
      <c r="F6" s="751"/>
      <c r="G6" s="751"/>
      <c r="H6" s="752"/>
      <c r="I6" s="755"/>
      <c r="J6" s="756"/>
      <c r="K6" s="756"/>
      <c r="L6" s="756"/>
      <c r="M6" s="756"/>
      <c r="N6" s="756"/>
      <c r="O6" s="756"/>
      <c r="P6" s="759"/>
      <c r="Q6" s="759"/>
      <c r="R6" s="759"/>
      <c r="S6" s="759"/>
      <c r="T6" s="759"/>
      <c r="U6" s="759"/>
      <c r="V6" s="759"/>
      <c r="W6" s="763"/>
      <c r="X6" s="761"/>
      <c r="Y6" s="761"/>
      <c r="Z6" s="762"/>
      <c r="AA6" s="764"/>
      <c r="AB6" s="765"/>
      <c r="AC6" s="765"/>
      <c r="AD6" s="765"/>
      <c r="AE6" s="765"/>
      <c r="AF6" s="765"/>
      <c r="AG6" s="765"/>
      <c r="AH6" s="765"/>
      <c r="AI6" s="765"/>
      <c r="AJ6" s="766"/>
      <c r="AK6" s="768"/>
      <c r="AL6" s="768"/>
      <c r="AM6" s="768"/>
      <c r="AN6" s="768"/>
      <c r="AO6" s="768"/>
      <c r="AP6" s="768"/>
      <c r="AQ6" s="768"/>
      <c r="AR6" s="768"/>
      <c r="AS6" s="768"/>
      <c r="AT6" s="768"/>
      <c r="AU6" s="768"/>
      <c r="AV6" s="768"/>
      <c r="AW6" s="768"/>
      <c r="AX6" s="768"/>
      <c r="AY6" s="768"/>
      <c r="AZ6" s="768"/>
      <c r="BA6" s="768"/>
      <c r="BB6" s="768"/>
      <c r="BC6" s="768"/>
      <c r="BD6" s="768"/>
      <c r="BE6" s="768"/>
    </row>
    <row r="7" spans="1:57" x14ac:dyDescent="0.3">
      <c r="A7" s="750"/>
      <c r="B7" s="750"/>
      <c r="C7" s="750"/>
      <c r="D7" s="750"/>
      <c r="E7" s="751"/>
      <c r="F7" s="751"/>
      <c r="G7" s="751"/>
      <c r="H7" s="752"/>
      <c r="I7" s="755"/>
      <c r="J7" s="756"/>
      <c r="K7" s="756"/>
      <c r="L7" s="756"/>
      <c r="M7" s="756"/>
      <c r="N7" s="756"/>
      <c r="O7" s="756"/>
      <c r="P7" s="759"/>
      <c r="Q7" s="759"/>
      <c r="R7" s="759"/>
      <c r="S7" s="759"/>
      <c r="T7" s="759"/>
      <c r="U7" s="759"/>
      <c r="V7" s="759"/>
      <c r="W7" s="763"/>
      <c r="X7" s="761"/>
      <c r="Y7" s="761"/>
      <c r="Z7" s="762"/>
      <c r="AA7" s="770" t="s">
        <v>355</v>
      </c>
      <c r="AB7" s="770"/>
      <c r="AC7" s="770"/>
      <c r="AD7" s="770"/>
      <c r="AE7" s="770"/>
      <c r="AF7" s="770"/>
      <c r="AG7" s="770"/>
      <c r="AH7" s="770"/>
      <c r="AI7" s="770"/>
      <c r="AJ7" s="770"/>
      <c r="AK7" s="768"/>
      <c r="AL7" s="768"/>
      <c r="AM7" s="768"/>
      <c r="AN7" s="768"/>
      <c r="AO7" s="768"/>
      <c r="AP7" s="768"/>
      <c r="AQ7" s="768"/>
      <c r="AR7" s="768"/>
      <c r="AS7" s="768"/>
      <c r="AT7" s="768"/>
      <c r="AU7" s="768"/>
      <c r="AV7" s="768"/>
      <c r="AW7" s="768"/>
      <c r="AX7" s="768"/>
      <c r="AY7" s="768"/>
      <c r="AZ7" s="768"/>
      <c r="BA7" s="768"/>
      <c r="BB7" s="768"/>
      <c r="BC7" s="768"/>
      <c r="BD7" s="768"/>
      <c r="BE7" s="768"/>
    </row>
    <row r="8" spans="1:57" x14ac:dyDescent="0.3">
      <c r="A8" s="750"/>
      <c r="B8" s="750"/>
      <c r="C8" s="750"/>
      <c r="D8" s="750"/>
      <c r="E8" s="751"/>
      <c r="F8" s="751"/>
      <c r="G8" s="751"/>
      <c r="H8" s="752"/>
      <c r="I8" s="755"/>
      <c r="J8" s="756"/>
      <c r="K8" s="756"/>
      <c r="L8" s="756"/>
      <c r="M8" s="756"/>
      <c r="N8" s="756"/>
      <c r="O8" s="756"/>
      <c r="P8" s="759"/>
      <c r="Q8" s="759"/>
      <c r="R8" s="759"/>
      <c r="S8" s="759"/>
      <c r="T8" s="759"/>
      <c r="U8" s="759"/>
      <c r="V8" s="759"/>
      <c r="W8" s="763"/>
      <c r="X8" s="761"/>
      <c r="Y8" s="761"/>
      <c r="Z8" s="762"/>
      <c r="AA8" s="770"/>
      <c r="AB8" s="770"/>
      <c r="AC8" s="770"/>
      <c r="AD8" s="770"/>
      <c r="AE8" s="770"/>
      <c r="AF8" s="770"/>
      <c r="AG8" s="770"/>
      <c r="AH8" s="770"/>
      <c r="AI8" s="770"/>
      <c r="AJ8" s="770"/>
      <c r="AK8" s="768"/>
      <c r="AL8" s="768"/>
      <c r="AM8" s="768"/>
      <c r="AN8" s="768"/>
      <c r="AO8" s="768"/>
      <c r="AP8" s="768"/>
      <c r="AQ8" s="768"/>
      <c r="AR8" s="768"/>
      <c r="AS8" s="768"/>
      <c r="AT8" s="768"/>
      <c r="AU8" s="768"/>
      <c r="AV8" s="768"/>
      <c r="AW8" s="768"/>
      <c r="AX8" s="768"/>
      <c r="AY8" s="768"/>
      <c r="AZ8" s="768"/>
      <c r="BA8" s="768"/>
      <c r="BB8" s="768"/>
      <c r="BC8" s="768"/>
      <c r="BD8" s="768"/>
      <c r="BE8" s="768"/>
    </row>
    <row r="9" spans="1:57" x14ac:dyDescent="0.3">
      <c r="A9" s="750"/>
      <c r="B9" s="750"/>
      <c r="C9" s="750"/>
      <c r="D9" s="750"/>
      <c r="E9" s="751"/>
      <c r="F9" s="751"/>
      <c r="G9" s="751"/>
      <c r="H9" s="752"/>
      <c r="I9" s="755"/>
      <c r="J9" s="756"/>
      <c r="K9" s="756"/>
      <c r="L9" s="756"/>
      <c r="M9" s="756"/>
      <c r="N9" s="756"/>
      <c r="O9" s="756"/>
      <c r="P9" s="759"/>
      <c r="Q9" s="759"/>
      <c r="R9" s="759"/>
      <c r="S9" s="759"/>
      <c r="T9" s="759"/>
      <c r="U9" s="759"/>
      <c r="V9" s="759"/>
      <c r="W9" s="764"/>
      <c r="X9" s="765"/>
      <c r="Y9" s="765"/>
      <c r="Z9" s="766"/>
      <c r="AA9" s="770"/>
      <c r="AB9" s="770"/>
      <c r="AC9" s="770"/>
      <c r="AD9" s="770"/>
      <c r="AE9" s="770"/>
      <c r="AF9" s="770"/>
      <c r="AG9" s="770"/>
      <c r="AH9" s="770"/>
      <c r="AI9" s="770"/>
      <c r="AJ9" s="770"/>
      <c r="AK9" s="768"/>
      <c r="AL9" s="768"/>
      <c r="AM9" s="768"/>
      <c r="AN9" s="768"/>
      <c r="AO9" s="768"/>
      <c r="AP9" s="768"/>
      <c r="AQ9" s="768"/>
      <c r="AR9" s="768"/>
      <c r="AS9" s="768"/>
      <c r="AT9" s="768"/>
      <c r="AU9" s="768"/>
      <c r="AV9" s="768"/>
      <c r="AW9" s="768"/>
      <c r="AX9" s="768"/>
      <c r="AY9" s="768"/>
      <c r="AZ9" s="768"/>
      <c r="BA9" s="768"/>
      <c r="BB9" s="768"/>
      <c r="BC9" s="768"/>
      <c r="BD9" s="768"/>
      <c r="BE9" s="768"/>
    </row>
    <row r="10" spans="1:57" x14ac:dyDescent="0.3">
      <c r="A10" s="839" t="s">
        <v>160</v>
      </c>
      <c r="B10" s="750"/>
      <c r="C10" s="750"/>
      <c r="D10" s="750"/>
      <c r="E10" s="751"/>
      <c r="F10" s="751"/>
      <c r="G10" s="751"/>
      <c r="H10" s="752"/>
      <c r="I10" s="755" t="s">
        <v>187</v>
      </c>
      <c r="J10" s="756"/>
      <c r="K10" s="756"/>
      <c r="L10" s="756"/>
      <c r="M10" s="756"/>
      <c r="N10" s="756"/>
      <c r="O10" s="756"/>
      <c r="P10" s="840" t="s">
        <v>351</v>
      </c>
      <c r="Q10" s="759"/>
      <c r="R10" s="759"/>
      <c r="S10" s="759"/>
      <c r="T10" s="759"/>
      <c r="U10" s="759"/>
      <c r="V10" s="759"/>
      <c r="W10" s="841" t="s">
        <v>396</v>
      </c>
      <c r="X10" s="842"/>
      <c r="Y10" s="842"/>
      <c r="Z10" s="842"/>
      <c r="AA10" s="770" t="s">
        <v>188</v>
      </c>
      <c r="AB10" s="770"/>
      <c r="AC10" s="770"/>
      <c r="AD10" s="770"/>
      <c r="AE10" s="770"/>
      <c r="AF10" s="770"/>
      <c r="AG10" s="770"/>
      <c r="AH10" s="770"/>
      <c r="AI10" s="770"/>
      <c r="AJ10" s="770"/>
      <c r="AK10" s="768" t="s">
        <v>170</v>
      </c>
      <c r="AL10" s="768"/>
      <c r="AM10" s="768"/>
      <c r="AN10" s="768"/>
      <c r="AO10" s="768"/>
      <c r="AP10" s="768"/>
      <c r="AQ10" s="830" t="s">
        <v>189</v>
      </c>
      <c r="AR10" s="831"/>
      <c r="AS10" s="831"/>
      <c r="AT10" s="831"/>
      <c r="AU10" s="831"/>
      <c r="AV10" s="831"/>
      <c r="AW10" s="831"/>
      <c r="AX10" s="831"/>
      <c r="AY10" s="831"/>
      <c r="AZ10" s="831"/>
      <c r="BA10" s="831"/>
      <c r="BB10" s="831"/>
      <c r="BC10" s="831"/>
      <c r="BD10" s="831"/>
      <c r="BE10" s="832"/>
    </row>
    <row r="11" spans="1:57" x14ac:dyDescent="0.3">
      <c r="A11" s="750"/>
      <c r="B11" s="750"/>
      <c r="C11" s="750"/>
      <c r="D11" s="750"/>
      <c r="E11" s="751"/>
      <c r="F11" s="751"/>
      <c r="G11" s="751"/>
      <c r="H11" s="752"/>
      <c r="I11" s="755"/>
      <c r="J11" s="756"/>
      <c r="K11" s="756"/>
      <c r="L11" s="756"/>
      <c r="M11" s="756"/>
      <c r="N11" s="756"/>
      <c r="O11" s="756"/>
      <c r="P11" s="759"/>
      <c r="Q11" s="759"/>
      <c r="R11" s="759"/>
      <c r="S11" s="759"/>
      <c r="T11" s="759"/>
      <c r="U11" s="759"/>
      <c r="V11" s="759"/>
      <c r="W11" s="842"/>
      <c r="X11" s="842"/>
      <c r="Y11" s="842"/>
      <c r="Z11" s="842"/>
      <c r="AA11" s="770"/>
      <c r="AB11" s="770"/>
      <c r="AC11" s="770"/>
      <c r="AD11" s="770"/>
      <c r="AE11" s="770"/>
      <c r="AF11" s="770"/>
      <c r="AG11" s="770"/>
      <c r="AH11" s="770"/>
      <c r="AI11" s="770"/>
      <c r="AJ11" s="770"/>
      <c r="AK11" s="768"/>
      <c r="AL11" s="768"/>
      <c r="AM11" s="768"/>
      <c r="AN11" s="768"/>
      <c r="AO11" s="768"/>
      <c r="AP11" s="768"/>
      <c r="AQ11" s="833"/>
      <c r="AR11" s="834"/>
      <c r="AS11" s="834"/>
      <c r="AT11" s="834"/>
      <c r="AU11" s="834"/>
      <c r="AV11" s="834"/>
      <c r="AW11" s="834"/>
      <c r="AX11" s="834"/>
      <c r="AY11" s="834"/>
      <c r="AZ11" s="834"/>
      <c r="BA11" s="834"/>
      <c r="BB11" s="834"/>
      <c r="BC11" s="834"/>
      <c r="BD11" s="834"/>
      <c r="BE11" s="835"/>
    </row>
    <row r="12" spans="1:57" x14ac:dyDescent="0.3">
      <c r="A12" s="750"/>
      <c r="B12" s="750"/>
      <c r="C12" s="750"/>
      <c r="D12" s="750"/>
      <c r="E12" s="751"/>
      <c r="F12" s="751"/>
      <c r="G12" s="751"/>
      <c r="H12" s="752"/>
      <c r="I12" s="755"/>
      <c r="J12" s="756"/>
      <c r="K12" s="756"/>
      <c r="L12" s="756"/>
      <c r="M12" s="756"/>
      <c r="N12" s="756"/>
      <c r="O12" s="756"/>
      <c r="P12" s="759"/>
      <c r="Q12" s="759"/>
      <c r="R12" s="759"/>
      <c r="S12" s="759"/>
      <c r="T12" s="759"/>
      <c r="U12" s="759"/>
      <c r="V12" s="759"/>
      <c r="W12" s="842"/>
      <c r="X12" s="842"/>
      <c r="Y12" s="842"/>
      <c r="Z12" s="842"/>
      <c r="AA12" s="770" t="s">
        <v>190</v>
      </c>
      <c r="AB12" s="768"/>
      <c r="AC12" s="768"/>
      <c r="AD12" s="768"/>
      <c r="AE12" s="768"/>
      <c r="AF12" s="768"/>
      <c r="AG12" s="768"/>
      <c r="AH12" s="768"/>
      <c r="AI12" s="768"/>
      <c r="AJ12" s="768"/>
      <c r="AK12" s="768"/>
      <c r="AL12" s="768"/>
      <c r="AM12" s="768"/>
      <c r="AN12" s="768"/>
      <c r="AO12" s="768"/>
      <c r="AP12" s="768"/>
      <c r="AQ12" s="833"/>
      <c r="AR12" s="834"/>
      <c r="AS12" s="834"/>
      <c r="AT12" s="834"/>
      <c r="AU12" s="834"/>
      <c r="AV12" s="834"/>
      <c r="AW12" s="834"/>
      <c r="AX12" s="834"/>
      <c r="AY12" s="834"/>
      <c r="AZ12" s="834"/>
      <c r="BA12" s="834"/>
      <c r="BB12" s="834"/>
      <c r="BC12" s="834"/>
      <c r="BD12" s="834"/>
      <c r="BE12" s="835"/>
    </row>
    <row r="13" spans="1:57" x14ac:dyDescent="0.3">
      <c r="A13" s="750"/>
      <c r="B13" s="750"/>
      <c r="C13" s="750"/>
      <c r="D13" s="750"/>
      <c r="E13" s="751"/>
      <c r="F13" s="751"/>
      <c r="G13" s="751"/>
      <c r="H13" s="752"/>
      <c r="I13" s="755"/>
      <c r="J13" s="756"/>
      <c r="K13" s="756"/>
      <c r="L13" s="756"/>
      <c r="M13" s="756"/>
      <c r="N13" s="756"/>
      <c r="O13" s="756"/>
      <c r="P13" s="759"/>
      <c r="Q13" s="759"/>
      <c r="R13" s="759"/>
      <c r="S13" s="759"/>
      <c r="T13" s="759"/>
      <c r="U13" s="759"/>
      <c r="V13" s="759"/>
      <c r="W13" s="842"/>
      <c r="X13" s="842"/>
      <c r="Y13" s="842"/>
      <c r="Z13" s="842"/>
      <c r="AA13" s="770"/>
      <c r="AB13" s="768"/>
      <c r="AC13" s="768"/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833"/>
      <c r="AR13" s="834"/>
      <c r="AS13" s="834"/>
      <c r="AT13" s="834"/>
      <c r="AU13" s="834"/>
      <c r="AV13" s="834"/>
      <c r="AW13" s="834"/>
      <c r="AX13" s="834"/>
      <c r="AY13" s="834"/>
      <c r="AZ13" s="834"/>
      <c r="BA13" s="834"/>
      <c r="BB13" s="834"/>
      <c r="BC13" s="834"/>
      <c r="BD13" s="834"/>
      <c r="BE13" s="835"/>
    </row>
    <row r="14" spans="1:57" x14ac:dyDescent="0.3">
      <c r="A14" s="750"/>
      <c r="B14" s="750"/>
      <c r="C14" s="750"/>
      <c r="D14" s="750"/>
      <c r="E14" s="751"/>
      <c r="F14" s="751"/>
      <c r="G14" s="751"/>
      <c r="H14" s="752"/>
      <c r="I14" s="755"/>
      <c r="J14" s="756"/>
      <c r="K14" s="756"/>
      <c r="L14" s="756"/>
      <c r="M14" s="756"/>
      <c r="N14" s="756"/>
      <c r="O14" s="756"/>
      <c r="P14" s="759"/>
      <c r="Q14" s="759"/>
      <c r="R14" s="759"/>
      <c r="S14" s="759"/>
      <c r="T14" s="759"/>
      <c r="U14" s="759"/>
      <c r="V14" s="759"/>
      <c r="W14" s="842"/>
      <c r="X14" s="842"/>
      <c r="Y14" s="842"/>
      <c r="Z14" s="842"/>
      <c r="AA14" s="768"/>
      <c r="AB14" s="768"/>
      <c r="AC14" s="768"/>
      <c r="AD14" s="768"/>
      <c r="AE14" s="768"/>
      <c r="AF14" s="768"/>
      <c r="AG14" s="768"/>
      <c r="AH14" s="768"/>
      <c r="AI14" s="768"/>
      <c r="AJ14" s="768"/>
      <c r="AK14" s="768"/>
      <c r="AL14" s="768"/>
      <c r="AM14" s="768"/>
      <c r="AN14" s="768"/>
      <c r="AO14" s="768"/>
      <c r="AP14" s="768"/>
      <c r="AQ14" s="836"/>
      <c r="AR14" s="837"/>
      <c r="AS14" s="837"/>
      <c r="AT14" s="837"/>
      <c r="AU14" s="837"/>
      <c r="AV14" s="837"/>
      <c r="AW14" s="837"/>
      <c r="AX14" s="837"/>
      <c r="AY14" s="837"/>
      <c r="AZ14" s="837"/>
      <c r="BA14" s="837"/>
      <c r="BB14" s="837"/>
      <c r="BC14" s="837"/>
      <c r="BD14" s="837"/>
      <c r="BE14" s="838"/>
    </row>
    <row r="15" spans="1:57" x14ac:dyDescent="0.3">
      <c r="A15" s="747" t="s">
        <v>177</v>
      </c>
      <c r="B15" s="747"/>
      <c r="C15" s="747"/>
      <c r="D15" s="747"/>
      <c r="E15" s="748"/>
      <c r="F15" s="748"/>
      <c r="G15" s="748"/>
      <c r="H15" s="749"/>
      <c r="I15" s="783" t="s">
        <v>178</v>
      </c>
      <c r="J15" s="784"/>
      <c r="K15" s="784"/>
      <c r="L15" s="784"/>
      <c r="M15" s="784"/>
      <c r="N15" s="784"/>
      <c r="O15" s="784"/>
      <c r="P15" s="787" t="s">
        <v>395</v>
      </c>
      <c r="Q15" s="788"/>
      <c r="R15" s="788"/>
      <c r="S15" s="788"/>
      <c r="T15" s="788"/>
      <c r="U15" s="788"/>
      <c r="V15" s="789"/>
      <c r="W15" s="796" t="s">
        <v>354</v>
      </c>
      <c r="X15" s="769"/>
      <c r="Y15" s="769"/>
      <c r="Z15" s="769"/>
      <c r="AA15" s="767" t="s">
        <v>174</v>
      </c>
      <c r="AB15" s="767"/>
      <c r="AC15" s="767"/>
      <c r="AD15" s="767"/>
      <c r="AE15" s="767"/>
      <c r="AF15" s="767"/>
      <c r="AG15" s="767"/>
      <c r="AH15" s="767"/>
      <c r="AI15" s="767"/>
      <c r="AJ15" s="767"/>
      <c r="AK15" s="797" t="s">
        <v>180</v>
      </c>
      <c r="AL15" s="798"/>
      <c r="AM15" s="798"/>
      <c r="AN15" s="798"/>
      <c r="AO15" s="798"/>
      <c r="AP15" s="799"/>
      <c r="AQ15" s="797" t="s">
        <v>181</v>
      </c>
      <c r="AR15" s="800"/>
      <c r="AS15" s="800"/>
      <c r="AT15" s="800"/>
      <c r="AU15" s="800"/>
      <c r="AV15" s="800"/>
      <c r="AW15" s="800"/>
      <c r="AX15" s="800"/>
      <c r="AY15" s="800"/>
      <c r="AZ15" s="800"/>
      <c r="BA15" s="800"/>
      <c r="BB15" s="800"/>
      <c r="BC15" s="800"/>
      <c r="BD15" s="800"/>
      <c r="BE15" s="801"/>
    </row>
    <row r="16" spans="1:57" x14ac:dyDescent="0.3">
      <c r="A16" s="750"/>
      <c r="B16" s="750"/>
      <c r="C16" s="750"/>
      <c r="D16" s="750"/>
      <c r="E16" s="751"/>
      <c r="F16" s="751"/>
      <c r="G16" s="751"/>
      <c r="H16" s="752"/>
      <c r="I16" s="785"/>
      <c r="J16" s="786"/>
      <c r="K16" s="786"/>
      <c r="L16" s="786"/>
      <c r="M16" s="786"/>
      <c r="N16" s="786"/>
      <c r="O16" s="786"/>
      <c r="P16" s="790"/>
      <c r="Q16" s="791"/>
      <c r="R16" s="791"/>
      <c r="S16" s="791"/>
      <c r="T16" s="791"/>
      <c r="U16" s="791"/>
      <c r="V16" s="792"/>
      <c r="W16" s="770"/>
      <c r="X16" s="770"/>
      <c r="Y16" s="770"/>
      <c r="Z16" s="770"/>
      <c r="AA16" s="768"/>
      <c r="AB16" s="768"/>
      <c r="AC16" s="768"/>
      <c r="AD16" s="768"/>
      <c r="AE16" s="768"/>
      <c r="AF16" s="768"/>
      <c r="AG16" s="768"/>
      <c r="AH16" s="768"/>
      <c r="AI16" s="768"/>
      <c r="AJ16" s="768"/>
      <c r="AK16" s="763"/>
      <c r="AL16" s="761"/>
      <c r="AM16" s="761"/>
      <c r="AN16" s="761"/>
      <c r="AO16" s="761"/>
      <c r="AP16" s="762"/>
      <c r="AQ16" s="802"/>
      <c r="AR16" s="803"/>
      <c r="AS16" s="803"/>
      <c r="AT16" s="803"/>
      <c r="AU16" s="803"/>
      <c r="AV16" s="803"/>
      <c r="AW16" s="803"/>
      <c r="AX16" s="803"/>
      <c r="AY16" s="803"/>
      <c r="AZ16" s="803"/>
      <c r="BA16" s="803"/>
      <c r="BB16" s="803"/>
      <c r="BC16" s="803"/>
      <c r="BD16" s="803"/>
      <c r="BE16" s="804"/>
    </row>
    <row r="17" spans="1:57" x14ac:dyDescent="0.3">
      <c r="A17" s="750"/>
      <c r="B17" s="750"/>
      <c r="C17" s="750"/>
      <c r="D17" s="750"/>
      <c r="E17" s="751"/>
      <c r="F17" s="751"/>
      <c r="G17" s="751"/>
      <c r="H17" s="752"/>
      <c r="I17" s="785"/>
      <c r="J17" s="786"/>
      <c r="K17" s="786"/>
      <c r="L17" s="786"/>
      <c r="M17" s="786"/>
      <c r="N17" s="786"/>
      <c r="O17" s="786"/>
      <c r="P17" s="790"/>
      <c r="Q17" s="791"/>
      <c r="R17" s="791"/>
      <c r="S17" s="791"/>
      <c r="T17" s="791"/>
      <c r="U17" s="791"/>
      <c r="V17" s="792"/>
      <c r="W17" s="770"/>
      <c r="X17" s="770"/>
      <c r="Y17" s="770"/>
      <c r="Z17" s="770"/>
      <c r="AA17" s="770" t="s">
        <v>182</v>
      </c>
      <c r="AB17" s="770"/>
      <c r="AC17" s="770"/>
      <c r="AD17" s="770"/>
      <c r="AE17" s="770"/>
      <c r="AF17" s="770"/>
      <c r="AG17" s="770"/>
      <c r="AH17" s="770"/>
      <c r="AI17" s="770"/>
      <c r="AJ17" s="770"/>
      <c r="AK17" s="763"/>
      <c r="AL17" s="761"/>
      <c r="AM17" s="761"/>
      <c r="AN17" s="761"/>
      <c r="AO17" s="761"/>
      <c r="AP17" s="762"/>
      <c r="AQ17" s="802"/>
      <c r="AR17" s="803"/>
      <c r="AS17" s="803"/>
      <c r="AT17" s="803"/>
      <c r="AU17" s="803"/>
      <c r="AV17" s="803"/>
      <c r="AW17" s="803"/>
      <c r="AX17" s="803"/>
      <c r="AY17" s="803"/>
      <c r="AZ17" s="803"/>
      <c r="BA17" s="803"/>
      <c r="BB17" s="803"/>
      <c r="BC17" s="803"/>
      <c r="BD17" s="803"/>
      <c r="BE17" s="804"/>
    </row>
    <row r="18" spans="1:57" x14ac:dyDescent="0.3">
      <c r="A18" s="750"/>
      <c r="B18" s="750"/>
      <c r="C18" s="750"/>
      <c r="D18" s="750"/>
      <c r="E18" s="751"/>
      <c r="F18" s="751"/>
      <c r="G18" s="751"/>
      <c r="H18" s="752"/>
      <c r="I18" s="785"/>
      <c r="J18" s="786"/>
      <c r="K18" s="786"/>
      <c r="L18" s="786"/>
      <c r="M18" s="786"/>
      <c r="N18" s="786"/>
      <c r="O18" s="786"/>
      <c r="P18" s="790"/>
      <c r="Q18" s="791"/>
      <c r="R18" s="791"/>
      <c r="S18" s="791"/>
      <c r="T18" s="791"/>
      <c r="U18" s="791"/>
      <c r="V18" s="792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63"/>
      <c r="AL18" s="761"/>
      <c r="AM18" s="761"/>
      <c r="AN18" s="761"/>
      <c r="AO18" s="761"/>
      <c r="AP18" s="762"/>
      <c r="AQ18" s="802"/>
      <c r="AR18" s="803"/>
      <c r="AS18" s="803"/>
      <c r="AT18" s="803"/>
      <c r="AU18" s="803"/>
      <c r="AV18" s="803"/>
      <c r="AW18" s="803"/>
      <c r="AX18" s="803"/>
      <c r="AY18" s="803"/>
      <c r="AZ18" s="803"/>
      <c r="BA18" s="803"/>
      <c r="BB18" s="803"/>
      <c r="BC18" s="803"/>
      <c r="BD18" s="803"/>
      <c r="BE18" s="804"/>
    </row>
    <row r="19" spans="1:57" x14ac:dyDescent="0.3">
      <c r="A19" s="750"/>
      <c r="B19" s="750"/>
      <c r="C19" s="750"/>
      <c r="D19" s="750"/>
      <c r="E19" s="751"/>
      <c r="F19" s="751"/>
      <c r="G19" s="751"/>
      <c r="H19" s="752"/>
      <c r="I19" s="785"/>
      <c r="J19" s="786"/>
      <c r="K19" s="786"/>
      <c r="L19" s="786"/>
      <c r="M19" s="786"/>
      <c r="N19" s="786"/>
      <c r="O19" s="786"/>
      <c r="P19" s="793"/>
      <c r="Q19" s="794"/>
      <c r="R19" s="794"/>
      <c r="S19" s="794"/>
      <c r="T19" s="794"/>
      <c r="U19" s="794"/>
      <c r="V19" s="795"/>
      <c r="W19" s="770"/>
      <c r="X19" s="770"/>
      <c r="Y19" s="770"/>
      <c r="Z19" s="770"/>
      <c r="AA19" s="770"/>
      <c r="AB19" s="770"/>
      <c r="AC19" s="770"/>
      <c r="AD19" s="770"/>
      <c r="AE19" s="770"/>
      <c r="AF19" s="770"/>
      <c r="AG19" s="770"/>
      <c r="AH19" s="770"/>
      <c r="AI19" s="770"/>
      <c r="AJ19" s="770"/>
      <c r="AK19" s="764"/>
      <c r="AL19" s="765"/>
      <c r="AM19" s="765"/>
      <c r="AN19" s="765"/>
      <c r="AO19" s="765"/>
      <c r="AP19" s="766"/>
      <c r="AQ19" s="805"/>
      <c r="AR19" s="806"/>
      <c r="AS19" s="806"/>
      <c r="AT19" s="806"/>
      <c r="AU19" s="806"/>
      <c r="AV19" s="806"/>
      <c r="AW19" s="806"/>
      <c r="AX19" s="806"/>
      <c r="AY19" s="806"/>
      <c r="AZ19" s="806"/>
      <c r="BA19" s="806"/>
      <c r="BB19" s="806"/>
      <c r="BC19" s="806"/>
      <c r="BD19" s="806"/>
      <c r="BE19" s="807"/>
    </row>
    <row r="20" spans="1:57" x14ac:dyDescent="0.3">
      <c r="A20" s="747" t="s">
        <v>183</v>
      </c>
      <c r="B20" s="747"/>
      <c r="C20" s="747"/>
      <c r="D20" s="747"/>
      <c r="E20" s="748"/>
      <c r="F20" s="748"/>
      <c r="G20" s="748"/>
      <c r="H20" s="749"/>
      <c r="I20" s="783" t="s">
        <v>184</v>
      </c>
      <c r="J20" s="784"/>
      <c r="K20" s="784"/>
      <c r="L20" s="784"/>
      <c r="M20" s="784"/>
      <c r="N20" s="784"/>
      <c r="O20" s="784"/>
      <c r="P20" s="787" t="s">
        <v>185</v>
      </c>
      <c r="Q20" s="788"/>
      <c r="R20" s="788"/>
      <c r="S20" s="788"/>
      <c r="T20" s="788"/>
      <c r="U20" s="788"/>
      <c r="V20" s="789"/>
      <c r="W20" s="843" t="s">
        <v>352</v>
      </c>
      <c r="X20" s="769"/>
      <c r="Y20" s="769"/>
      <c r="Z20" s="769"/>
      <c r="AA20" s="767" t="s">
        <v>174</v>
      </c>
      <c r="AB20" s="767"/>
      <c r="AC20" s="767"/>
      <c r="AD20" s="767"/>
      <c r="AE20" s="767"/>
      <c r="AF20" s="767"/>
      <c r="AG20" s="767"/>
      <c r="AH20" s="767"/>
      <c r="AI20" s="767"/>
      <c r="AJ20" s="767"/>
      <c r="AK20" s="797" t="s">
        <v>180</v>
      </c>
      <c r="AL20" s="798"/>
      <c r="AM20" s="798"/>
      <c r="AN20" s="798"/>
      <c r="AO20" s="798"/>
      <c r="AP20" s="799"/>
      <c r="AQ20" s="797" t="s">
        <v>181</v>
      </c>
      <c r="AR20" s="800"/>
      <c r="AS20" s="800"/>
      <c r="AT20" s="800"/>
      <c r="AU20" s="800"/>
      <c r="AV20" s="800"/>
      <c r="AW20" s="800"/>
      <c r="AX20" s="800"/>
      <c r="AY20" s="800"/>
      <c r="AZ20" s="800"/>
      <c r="BA20" s="800"/>
      <c r="BB20" s="800"/>
      <c r="BC20" s="800"/>
      <c r="BD20" s="800"/>
      <c r="BE20" s="801"/>
    </row>
    <row r="21" spans="1:57" x14ac:dyDescent="0.3">
      <c r="A21" s="750"/>
      <c r="B21" s="750"/>
      <c r="C21" s="750"/>
      <c r="D21" s="750"/>
      <c r="E21" s="751"/>
      <c r="F21" s="751"/>
      <c r="G21" s="751"/>
      <c r="H21" s="752"/>
      <c r="I21" s="785"/>
      <c r="J21" s="786"/>
      <c r="K21" s="786"/>
      <c r="L21" s="786"/>
      <c r="M21" s="786"/>
      <c r="N21" s="786"/>
      <c r="O21" s="786"/>
      <c r="P21" s="790"/>
      <c r="Q21" s="791"/>
      <c r="R21" s="791"/>
      <c r="S21" s="791"/>
      <c r="T21" s="791"/>
      <c r="U21" s="791"/>
      <c r="V21" s="792"/>
      <c r="W21" s="770"/>
      <c r="X21" s="770"/>
      <c r="Y21" s="770"/>
      <c r="Z21" s="770"/>
      <c r="AA21" s="768"/>
      <c r="AB21" s="768"/>
      <c r="AC21" s="768"/>
      <c r="AD21" s="768"/>
      <c r="AE21" s="768"/>
      <c r="AF21" s="768"/>
      <c r="AG21" s="768"/>
      <c r="AH21" s="768"/>
      <c r="AI21" s="768"/>
      <c r="AJ21" s="768"/>
      <c r="AK21" s="763"/>
      <c r="AL21" s="761"/>
      <c r="AM21" s="761"/>
      <c r="AN21" s="761"/>
      <c r="AO21" s="761"/>
      <c r="AP21" s="762"/>
      <c r="AQ21" s="802"/>
      <c r="AR21" s="803"/>
      <c r="AS21" s="803"/>
      <c r="AT21" s="803"/>
      <c r="AU21" s="803"/>
      <c r="AV21" s="803"/>
      <c r="AW21" s="803"/>
      <c r="AX21" s="803"/>
      <c r="AY21" s="803"/>
      <c r="AZ21" s="803"/>
      <c r="BA21" s="803"/>
      <c r="BB21" s="803"/>
      <c r="BC21" s="803"/>
      <c r="BD21" s="803"/>
      <c r="BE21" s="804"/>
    </row>
    <row r="22" spans="1:57" x14ac:dyDescent="0.3">
      <c r="A22" s="750"/>
      <c r="B22" s="750"/>
      <c r="C22" s="750"/>
      <c r="D22" s="750"/>
      <c r="E22" s="751"/>
      <c r="F22" s="751"/>
      <c r="G22" s="751"/>
      <c r="H22" s="752"/>
      <c r="I22" s="785"/>
      <c r="J22" s="786"/>
      <c r="K22" s="786"/>
      <c r="L22" s="786"/>
      <c r="M22" s="786"/>
      <c r="N22" s="786"/>
      <c r="O22" s="786"/>
      <c r="P22" s="790"/>
      <c r="Q22" s="791"/>
      <c r="R22" s="791"/>
      <c r="S22" s="791"/>
      <c r="T22" s="791"/>
      <c r="U22" s="791"/>
      <c r="V22" s="792"/>
      <c r="W22" s="770"/>
      <c r="X22" s="770"/>
      <c r="Y22" s="770"/>
      <c r="Z22" s="770"/>
      <c r="AA22" s="770" t="s">
        <v>186</v>
      </c>
      <c r="AB22" s="770"/>
      <c r="AC22" s="770"/>
      <c r="AD22" s="770"/>
      <c r="AE22" s="770"/>
      <c r="AF22" s="770"/>
      <c r="AG22" s="770"/>
      <c r="AH22" s="770"/>
      <c r="AI22" s="770"/>
      <c r="AJ22" s="770"/>
      <c r="AK22" s="763"/>
      <c r="AL22" s="761"/>
      <c r="AM22" s="761"/>
      <c r="AN22" s="761"/>
      <c r="AO22" s="761"/>
      <c r="AP22" s="762"/>
      <c r="AQ22" s="802"/>
      <c r="AR22" s="803"/>
      <c r="AS22" s="803"/>
      <c r="AT22" s="803"/>
      <c r="AU22" s="803"/>
      <c r="AV22" s="803"/>
      <c r="AW22" s="803"/>
      <c r="AX22" s="803"/>
      <c r="AY22" s="803"/>
      <c r="AZ22" s="803"/>
      <c r="BA22" s="803"/>
      <c r="BB22" s="803"/>
      <c r="BC22" s="803"/>
      <c r="BD22" s="803"/>
      <c r="BE22" s="804"/>
    </row>
    <row r="23" spans="1:57" x14ac:dyDescent="0.3">
      <c r="A23" s="750"/>
      <c r="B23" s="750"/>
      <c r="C23" s="750"/>
      <c r="D23" s="750"/>
      <c r="E23" s="751"/>
      <c r="F23" s="751"/>
      <c r="G23" s="751"/>
      <c r="H23" s="752"/>
      <c r="I23" s="785"/>
      <c r="J23" s="786"/>
      <c r="K23" s="786"/>
      <c r="L23" s="786"/>
      <c r="M23" s="786"/>
      <c r="N23" s="786"/>
      <c r="O23" s="786"/>
      <c r="P23" s="790"/>
      <c r="Q23" s="791"/>
      <c r="R23" s="791"/>
      <c r="S23" s="791"/>
      <c r="T23" s="791"/>
      <c r="U23" s="791"/>
      <c r="V23" s="792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770"/>
      <c r="AJ23" s="770"/>
      <c r="AK23" s="763"/>
      <c r="AL23" s="761"/>
      <c r="AM23" s="761"/>
      <c r="AN23" s="761"/>
      <c r="AO23" s="761"/>
      <c r="AP23" s="762"/>
      <c r="AQ23" s="802"/>
      <c r="AR23" s="803"/>
      <c r="AS23" s="803"/>
      <c r="AT23" s="803"/>
      <c r="AU23" s="803"/>
      <c r="AV23" s="803"/>
      <c r="AW23" s="803"/>
      <c r="AX23" s="803"/>
      <c r="AY23" s="803"/>
      <c r="AZ23" s="803"/>
      <c r="BA23" s="803"/>
      <c r="BB23" s="803"/>
      <c r="BC23" s="803"/>
      <c r="BD23" s="803"/>
      <c r="BE23" s="804"/>
    </row>
    <row r="24" spans="1:57" x14ac:dyDescent="0.3">
      <c r="A24" s="750"/>
      <c r="B24" s="750"/>
      <c r="C24" s="750"/>
      <c r="D24" s="750"/>
      <c r="E24" s="751"/>
      <c r="F24" s="751"/>
      <c r="G24" s="751"/>
      <c r="H24" s="752"/>
      <c r="I24" s="785"/>
      <c r="J24" s="786"/>
      <c r="K24" s="786"/>
      <c r="L24" s="786"/>
      <c r="M24" s="786"/>
      <c r="N24" s="786"/>
      <c r="O24" s="786"/>
      <c r="P24" s="793"/>
      <c r="Q24" s="794"/>
      <c r="R24" s="794"/>
      <c r="S24" s="794"/>
      <c r="T24" s="794"/>
      <c r="U24" s="794"/>
      <c r="V24" s="795"/>
      <c r="W24" s="770"/>
      <c r="X24" s="770"/>
      <c r="Y24" s="770"/>
      <c r="Z24" s="770"/>
      <c r="AA24" s="770"/>
      <c r="AB24" s="770"/>
      <c r="AC24" s="770"/>
      <c r="AD24" s="770"/>
      <c r="AE24" s="770"/>
      <c r="AF24" s="770"/>
      <c r="AG24" s="770"/>
      <c r="AH24" s="770"/>
      <c r="AI24" s="770"/>
      <c r="AJ24" s="770"/>
      <c r="AK24" s="764"/>
      <c r="AL24" s="765"/>
      <c r="AM24" s="765"/>
      <c r="AN24" s="765"/>
      <c r="AO24" s="765"/>
      <c r="AP24" s="766"/>
      <c r="AQ24" s="805"/>
      <c r="AR24" s="806"/>
      <c r="AS24" s="806"/>
      <c r="AT24" s="806"/>
      <c r="AU24" s="806"/>
      <c r="AV24" s="806"/>
      <c r="AW24" s="806"/>
      <c r="AX24" s="806"/>
      <c r="AY24" s="806"/>
      <c r="AZ24" s="806"/>
      <c r="BA24" s="806"/>
      <c r="BB24" s="806"/>
      <c r="BC24" s="806"/>
      <c r="BD24" s="806"/>
      <c r="BE24" s="807"/>
    </row>
    <row r="27" spans="1:57" x14ac:dyDescent="0.3">
      <c r="A27" s="1" t="s">
        <v>206</v>
      </c>
      <c r="B27" s="2"/>
      <c r="C27" s="2"/>
      <c r="D27" s="2"/>
      <c r="E27" s="2"/>
      <c r="F27" s="2"/>
      <c r="G27" s="2"/>
      <c r="H27" s="1"/>
      <c r="I27" s="1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57" x14ac:dyDescent="0.3">
      <c r="A28" s="1" t="s">
        <v>207</v>
      </c>
      <c r="B28" s="4"/>
      <c r="C28" s="2"/>
      <c r="D28" s="2"/>
      <c r="E28" s="2"/>
      <c r="F28" s="2"/>
      <c r="G28" s="2"/>
      <c r="H28" s="1"/>
      <c r="I28" s="1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Y28" s="2"/>
      <c r="AZ28" s="2"/>
    </row>
    <row r="29" spans="1:57" x14ac:dyDescent="0.3">
      <c r="A29" s="1" t="s">
        <v>208</v>
      </c>
      <c r="B29" s="4"/>
      <c r="C29" s="2"/>
      <c r="D29" s="2"/>
      <c r="E29" s="2"/>
      <c r="F29" s="2"/>
      <c r="G29" s="2"/>
      <c r="H29" s="1"/>
      <c r="I29" s="1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Y29" s="32"/>
      <c r="AZ29" s="32"/>
    </row>
    <row r="30" spans="1:57" x14ac:dyDescent="0.3">
      <c r="A30" s="1" t="s">
        <v>209</v>
      </c>
      <c r="B30" s="4"/>
      <c r="C30" s="2"/>
      <c r="D30" s="2"/>
      <c r="E30" s="2"/>
      <c r="F30" s="2"/>
      <c r="G30" s="2"/>
      <c r="H30" s="1"/>
      <c r="I30" s="1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L30" s="2" t="s">
        <v>33</v>
      </c>
      <c r="AM30" s="2"/>
      <c r="AN30" s="2"/>
      <c r="AO30" s="2"/>
      <c r="AP30" s="28" t="s">
        <v>34</v>
      </c>
      <c r="AQ30" s="2" t="s">
        <v>241</v>
      </c>
      <c r="AR30" s="2"/>
      <c r="AS30" s="2"/>
      <c r="AT30" s="2"/>
      <c r="AU30" s="2"/>
      <c r="AV30" s="29"/>
      <c r="AW30" s="2"/>
      <c r="AX30" s="30"/>
      <c r="AY30" s="32"/>
      <c r="AZ30" s="32"/>
    </row>
    <row r="31" spans="1:57" x14ac:dyDescent="0.3">
      <c r="A31" s="1" t="s">
        <v>210</v>
      </c>
      <c r="B31" s="4"/>
      <c r="C31" s="2"/>
      <c r="D31" s="2"/>
      <c r="E31" s="2"/>
      <c r="F31" s="2"/>
      <c r="G31" s="2"/>
      <c r="H31" s="1"/>
      <c r="I31" s="1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3"/>
      <c r="AL31" s="31" t="s">
        <v>36</v>
      </c>
      <c r="AM31" s="30"/>
      <c r="AN31" s="30"/>
      <c r="AO31" s="30"/>
      <c r="AP31" s="28" t="s">
        <v>34</v>
      </c>
      <c r="AQ31" s="32" t="s">
        <v>295</v>
      </c>
      <c r="AR31" s="32"/>
      <c r="AS31" s="32"/>
      <c r="AT31" s="32"/>
      <c r="AU31" s="32"/>
      <c r="AV31" s="33"/>
      <c r="AW31" s="32"/>
      <c r="AX31" s="34"/>
      <c r="AY31" s="208"/>
      <c r="AZ31" s="208"/>
      <c r="BA31" s="3"/>
      <c r="BB31" s="3"/>
      <c r="BC31" s="3"/>
      <c r="BD31" s="3"/>
      <c r="BE31" s="3"/>
    </row>
    <row r="32" spans="1:57" x14ac:dyDescent="0.3">
      <c r="A32" s="2"/>
      <c r="B32" s="2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L32" s="2" t="s">
        <v>37</v>
      </c>
      <c r="AM32" s="30"/>
      <c r="AN32" s="30"/>
      <c r="AO32" s="30"/>
      <c r="AP32" s="28" t="s">
        <v>34</v>
      </c>
      <c r="AQ32" s="32" t="s">
        <v>243</v>
      </c>
      <c r="AR32" s="32"/>
      <c r="AS32" s="32"/>
      <c r="AT32" s="32"/>
      <c r="AU32" s="32"/>
      <c r="AV32" s="33"/>
      <c r="AW32" s="32"/>
      <c r="AX32" s="34"/>
      <c r="BA32" s="2"/>
      <c r="BB32" s="2"/>
      <c r="BC32" s="2"/>
      <c r="BD32" s="2"/>
      <c r="BE32" s="2"/>
    </row>
    <row r="33" spans="1:57" x14ac:dyDescent="0.3">
      <c r="A33" s="5" t="s">
        <v>211</v>
      </c>
      <c r="B33" s="5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 t="s">
        <v>38</v>
      </c>
      <c r="AM33" s="30"/>
      <c r="AN33" s="30"/>
      <c r="AO33" s="30"/>
      <c r="AP33" s="28" t="s">
        <v>34</v>
      </c>
      <c r="AQ33" s="265" t="s">
        <v>296</v>
      </c>
      <c r="AR33" s="208"/>
      <c r="AS33" s="208"/>
      <c r="AT33" s="208"/>
      <c r="AU33" s="208"/>
      <c r="AV33" s="208"/>
      <c r="AW33" s="208"/>
      <c r="AX33" s="208"/>
      <c r="AY33" s="2"/>
      <c r="AZ33" s="2"/>
      <c r="BA33" s="2"/>
      <c r="BB33" s="2"/>
      <c r="BC33" s="2"/>
      <c r="BD33" s="2"/>
      <c r="BE33" s="2"/>
    </row>
    <row r="34" spans="1:57" x14ac:dyDescent="0.3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3">
      <c r="AJ35" s="2"/>
      <c r="AK35" s="2"/>
    </row>
    <row r="36" spans="1:57" x14ac:dyDescent="0.3">
      <c r="AJ36" s="2"/>
      <c r="AK36" s="2"/>
    </row>
    <row r="37" spans="1:57" x14ac:dyDescent="0.3">
      <c r="AJ37" s="2"/>
      <c r="AK37" s="2"/>
    </row>
    <row r="38" spans="1:57" x14ac:dyDescent="0.3">
      <c r="AJ38" s="2"/>
      <c r="AK38" s="2"/>
    </row>
    <row r="45" spans="1:57" hidden="1" x14ac:dyDescent="0.3">
      <c r="A45" s="736" t="s">
        <v>172</v>
      </c>
      <c r="B45" s="737"/>
      <c r="C45" s="737"/>
      <c r="D45" s="737"/>
      <c r="E45" s="738"/>
      <c r="F45" s="738"/>
      <c r="G45" s="738"/>
      <c r="H45" s="739"/>
      <c r="I45" s="808" t="s">
        <v>173</v>
      </c>
      <c r="J45" s="809"/>
      <c r="K45" s="809"/>
      <c r="L45" s="809"/>
      <c r="M45" s="809"/>
      <c r="N45" s="809"/>
      <c r="O45" s="809"/>
      <c r="P45" s="812" t="s">
        <v>61</v>
      </c>
      <c r="Q45" s="813"/>
      <c r="R45" s="813"/>
      <c r="S45" s="813"/>
      <c r="T45" s="813"/>
      <c r="U45" s="813"/>
      <c r="V45" s="813"/>
      <c r="W45" s="815"/>
      <c r="X45" s="816"/>
      <c r="Y45" s="816"/>
      <c r="Z45" s="817"/>
      <c r="AA45" s="818" t="s">
        <v>174</v>
      </c>
      <c r="AB45" s="816"/>
      <c r="AC45" s="816"/>
      <c r="AD45" s="816"/>
      <c r="AE45" s="816"/>
      <c r="AF45" s="816"/>
      <c r="AG45" s="816"/>
      <c r="AH45" s="816"/>
      <c r="AI45" s="816"/>
      <c r="AJ45" s="817"/>
      <c r="AK45" s="778" t="s">
        <v>170</v>
      </c>
      <c r="AL45" s="778"/>
      <c r="AM45" s="778"/>
      <c r="AN45" s="778"/>
      <c r="AO45" s="778"/>
      <c r="AP45" s="778"/>
      <c r="AQ45" s="777" t="s">
        <v>175</v>
      </c>
      <c r="AR45" s="778"/>
      <c r="AS45" s="778"/>
      <c r="AT45" s="778"/>
      <c r="AU45" s="778"/>
      <c r="AV45" s="778"/>
      <c r="AW45" s="778"/>
      <c r="AX45" s="778"/>
      <c r="AY45" s="778"/>
      <c r="AZ45" s="778"/>
      <c r="BA45" s="778"/>
      <c r="BB45" s="778"/>
      <c r="BC45" s="778"/>
      <c r="BD45" s="778"/>
      <c r="BE45" s="779"/>
    </row>
    <row r="46" spans="1:57" hidden="1" x14ac:dyDescent="0.3">
      <c r="A46" s="740"/>
      <c r="B46" s="741"/>
      <c r="C46" s="741"/>
      <c r="D46" s="741"/>
      <c r="E46" s="742"/>
      <c r="F46" s="742"/>
      <c r="G46" s="742"/>
      <c r="H46" s="743"/>
      <c r="I46" s="810"/>
      <c r="J46" s="811"/>
      <c r="K46" s="811"/>
      <c r="L46" s="811"/>
      <c r="M46" s="811"/>
      <c r="N46" s="811"/>
      <c r="O46" s="811"/>
      <c r="P46" s="814"/>
      <c r="Q46" s="814"/>
      <c r="R46" s="814"/>
      <c r="S46" s="814"/>
      <c r="T46" s="814"/>
      <c r="U46" s="814"/>
      <c r="V46" s="814"/>
      <c r="W46" s="818"/>
      <c r="X46" s="816"/>
      <c r="Y46" s="816"/>
      <c r="Z46" s="817"/>
      <c r="AA46" s="819"/>
      <c r="AB46" s="820"/>
      <c r="AC46" s="820"/>
      <c r="AD46" s="820"/>
      <c r="AE46" s="820"/>
      <c r="AF46" s="820"/>
      <c r="AG46" s="820"/>
      <c r="AH46" s="820"/>
      <c r="AI46" s="820"/>
      <c r="AJ46" s="821"/>
      <c r="AK46" s="780"/>
      <c r="AL46" s="780"/>
      <c r="AM46" s="780"/>
      <c r="AN46" s="780"/>
      <c r="AO46" s="780"/>
      <c r="AP46" s="780"/>
      <c r="AQ46" s="780"/>
      <c r="AR46" s="780"/>
      <c r="AS46" s="780"/>
      <c r="AT46" s="780"/>
      <c r="AU46" s="780"/>
      <c r="AV46" s="780"/>
      <c r="AW46" s="780"/>
      <c r="AX46" s="780"/>
      <c r="AY46" s="780"/>
      <c r="AZ46" s="780"/>
      <c r="BA46" s="780"/>
      <c r="BB46" s="780"/>
      <c r="BC46" s="780"/>
      <c r="BD46" s="780"/>
      <c r="BE46" s="781"/>
    </row>
    <row r="47" spans="1:57" hidden="1" x14ac:dyDescent="0.3">
      <c r="A47" s="740"/>
      <c r="B47" s="741"/>
      <c r="C47" s="741"/>
      <c r="D47" s="741"/>
      <c r="E47" s="742"/>
      <c r="F47" s="742"/>
      <c r="G47" s="742"/>
      <c r="H47" s="743"/>
      <c r="I47" s="810"/>
      <c r="J47" s="811"/>
      <c r="K47" s="811"/>
      <c r="L47" s="811"/>
      <c r="M47" s="811"/>
      <c r="N47" s="811"/>
      <c r="O47" s="811"/>
      <c r="P47" s="814"/>
      <c r="Q47" s="814"/>
      <c r="R47" s="814"/>
      <c r="S47" s="814"/>
      <c r="T47" s="814"/>
      <c r="U47" s="814"/>
      <c r="V47" s="814"/>
      <c r="W47" s="818"/>
      <c r="X47" s="816"/>
      <c r="Y47" s="816"/>
      <c r="Z47" s="817"/>
      <c r="AA47" s="782" t="s">
        <v>176</v>
      </c>
      <c r="AB47" s="780"/>
      <c r="AC47" s="780"/>
      <c r="AD47" s="780"/>
      <c r="AE47" s="780"/>
      <c r="AF47" s="780"/>
      <c r="AG47" s="780"/>
      <c r="AH47" s="780"/>
      <c r="AI47" s="780"/>
      <c r="AJ47" s="780"/>
      <c r="AK47" s="780"/>
      <c r="AL47" s="780"/>
      <c r="AM47" s="780"/>
      <c r="AN47" s="780"/>
      <c r="AO47" s="780"/>
      <c r="AP47" s="780"/>
      <c r="AQ47" s="780"/>
      <c r="AR47" s="780"/>
      <c r="AS47" s="780"/>
      <c r="AT47" s="780"/>
      <c r="AU47" s="780"/>
      <c r="AV47" s="780"/>
      <c r="AW47" s="780"/>
      <c r="AX47" s="780"/>
      <c r="AY47" s="780"/>
      <c r="AZ47" s="780"/>
      <c r="BA47" s="780"/>
      <c r="BB47" s="780"/>
      <c r="BC47" s="780"/>
      <c r="BD47" s="780"/>
      <c r="BE47" s="781"/>
    </row>
    <row r="48" spans="1:57" hidden="1" x14ac:dyDescent="0.3">
      <c r="A48" s="740"/>
      <c r="B48" s="741"/>
      <c r="C48" s="741"/>
      <c r="D48" s="741"/>
      <c r="E48" s="742"/>
      <c r="F48" s="742"/>
      <c r="G48" s="742"/>
      <c r="H48" s="743"/>
      <c r="I48" s="810"/>
      <c r="J48" s="811"/>
      <c r="K48" s="811"/>
      <c r="L48" s="811"/>
      <c r="M48" s="811"/>
      <c r="N48" s="811"/>
      <c r="O48" s="811"/>
      <c r="P48" s="814"/>
      <c r="Q48" s="814"/>
      <c r="R48" s="814"/>
      <c r="S48" s="814"/>
      <c r="T48" s="814"/>
      <c r="U48" s="814"/>
      <c r="V48" s="814"/>
      <c r="W48" s="818"/>
      <c r="X48" s="816"/>
      <c r="Y48" s="816"/>
      <c r="Z48" s="817"/>
      <c r="AA48" s="782"/>
      <c r="AB48" s="780"/>
      <c r="AC48" s="780"/>
      <c r="AD48" s="780"/>
      <c r="AE48" s="780"/>
      <c r="AF48" s="780"/>
      <c r="AG48" s="780"/>
      <c r="AH48" s="780"/>
      <c r="AI48" s="780"/>
      <c r="AJ48" s="780"/>
      <c r="AK48" s="780"/>
      <c r="AL48" s="780"/>
      <c r="AM48" s="780"/>
      <c r="AN48" s="780"/>
      <c r="AO48" s="780"/>
      <c r="AP48" s="780"/>
      <c r="AQ48" s="780"/>
      <c r="AR48" s="780"/>
      <c r="AS48" s="780"/>
      <c r="AT48" s="780"/>
      <c r="AU48" s="780"/>
      <c r="AV48" s="780"/>
      <c r="AW48" s="780"/>
      <c r="AX48" s="780"/>
      <c r="AY48" s="780"/>
      <c r="AZ48" s="780"/>
      <c r="BA48" s="780"/>
      <c r="BB48" s="780"/>
      <c r="BC48" s="780"/>
      <c r="BD48" s="780"/>
      <c r="BE48" s="781"/>
    </row>
    <row r="49" spans="1:57" hidden="1" x14ac:dyDescent="0.3">
      <c r="A49" s="740"/>
      <c r="B49" s="741"/>
      <c r="C49" s="741"/>
      <c r="D49" s="741"/>
      <c r="E49" s="742"/>
      <c r="F49" s="742"/>
      <c r="G49" s="742"/>
      <c r="H49" s="743"/>
      <c r="I49" s="810"/>
      <c r="J49" s="811"/>
      <c r="K49" s="811"/>
      <c r="L49" s="811"/>
      <c r="M49" s="811"/>
      <c r="N49" s="811"/>
      <c r="O49" s="811"/>
      <c r="P49" s="814"/>
      <c r="Q49" s="814"/>
      <c r="R49" s="814"/>
      <c r="S49" s="814"/>
      <c r="T49" s="814"/>
      <c r="U49" s="814"/>
      <c r="V49" s="814"/>
      <c r="W49" s="819"/>
      <c r="X49" s="820"/>
      <c r="Y49" s="820"/>
      <c r="Z49" s="821"/>
      <c r="AA49" s="780"/>
      <c r="AB49" s="780"/>
      <c r="AC49" s="780"/>
      <c r="AD49" s="780"/>
      <c r="AE49" s="780"/>
      <c r="AF49" s="780"/>
      <c r="AG49" s="780"/>
      <c r="AH49" s="780"/>
      <c r="AI49" s="780"/>
      <c r="AJ49" s="780"/>
      <c r="AK49" s="780"/>
      <c r="AL49" s="780"/>
      <c r="AM49" s="780"/>
      <c r="AN49" s="780"/>
      <c r="AO49" s="780"/>
      <c r="AP49" s="780"/>
      <c r="AQ49" s="780"/>
      <c r="AR49" s="780"/>
      <c r="AS49" s="780"/>
      <c r="AT49" s="780"/>
      <c r="AU49" s="780"/>
      <c r="AV49" s="780"/>
      <c r="AW49" s="780"/>
      <c r="AX49" s="780"/>
      <c r="AY49" s="780"/>
      <c r="AZ49" s="780"/>
      <c r="BA49" s="780"/>
      <c r="BB49" s="780"/>
      <c r="BC49" s="780"/>
      <c r="BD49" s="780"/>
      <c r="BE49" s="781"/>
    </row>
    <row r="50" spans="1:57" hidden="1" x14ac:dyDescent="0.3">
      <c r="A50" s="844" t="s">
        <v>193</v>
      </c>
      <c r="B50" s="845"/>
      <c r="C50" s="845"/>
      <c r="D50" s="845"/>
      <c r="E50" s="845"/>
      <c r="F50" s="845"/>
      <c r="G50" s="845"/>
      <c r="H50" s="846"/>
      <c r="I50" s="853" t="s">
        <v>194</v>
      </c>
      <c r="J50" s="854"/>
      <c r="K50" s="854"/>
      <c r="L50" s="854"/>
      <c r="M50" s="854"/>
      <c r="N50" s="854"/>
      <c r="O50" s="854"/>
      <c r="P50" s="780" t="s">
        <v>62</v>
      </c>
      <c r="Q50" s="780"/>
      <c r="R50" s="780"/>
      <c r="S50" s="780"/>
      <c r="T50" s="780"/>
      <c r="U50" s="780"/>
      <c r="V50" s="780"/>
      <c r="W50" s="855"/>
      <c r="X50" s="780"/>
      <c r="Y50" s="780"/>
      <c r="Z50" s="780"/>
      <c r="AA50" s="827" t="s">
        <v>195</v>
      </c>
      <c r="AB50" s="828"/>
      <c r="AC50" s="828"/>
      <c r="AD50" s="828"/>
      <c r="AE50" s="828"/>
      <c r="AF50" s="828"/>
      <c r="AG50" s="828"/>
      <c r="AH50" s="828"/>
      <c r="AI50" s="828"/>
      <c r="AJ50" s="856"/>
      <c r="AK50" s="826" t="s">
        <v>170</v>
      </c>
      <c r="AL50" s="826"/>
      <c r="AM50" s="826"/>
      <c r="AN50" s="826"/>
      <c r="AO50" s="826"/>
      <c r="AP50" s="826"/>
      <c r="AQ50" s="827" t="s">
        <v>196</v>
      </c>
      <c r="AR50" s="828"/>
      <c r="AS50" s="828"/>
      <c r="AT50" s="828"/>
      <c r="AU50" s="828"/>
      <c r="AV50" s="828"/>
      <c r="AW50" s="828"/>
      <c r="AX50" s="828"/>
      <c r="AY50" s="828"/>
      <c r="AZ50" s="828"/>
      <c r="BA50" s="828"/>
      <c r="BB50" s="828"/>
      <c r="BC50" s="828"/>
      <c r="BD50" s="828"/>
      <c r="BE50" s="829"/>
    </row>
    <row r="51" spans="1:57" hidden="1" x14ac:dyDescent="0.3">
      <c r="A51" s="847"/>
      <c r="B51" s="848"/>
      <c r="C51" s="848"/>
      <c r="D51" s="848"/>
      <c r="E51" s="848"/>
      <c r="F51" s="848"/>
      <c r="G51" s="848"/>
      <c r="H51" s="849"/>
      <c r="I51" s="853"/>
      <c r="J51" s="854"/>
      <c r="K51" s="854"/>
      <c r="L51" s="854"/>
      <c r="M51" s="854"/>
      <c r="N51" s="854"/>
      <c r="O51" s="854"/>
      <c r="P51" s="780"/>
      <c r="Q51" s="780"/>
      <c r="R51" s="780"/>
      <c r="S51" s="780"/>
      <c r="T51" s="780"/>
      <c r="U51" s="780"/>
      <c r="V51" s="780"/>
      <c r="W51" s="780"/>
      <c r="X51" s="780"/>
      <c r="Y51" s="780"/>
      <c r="Z51" s="780"/>
      <c r="AA51" s="857"/>
      <c r="AB51" s="858"/>
      <c r="AC51" s="858"/>
      <c r="AD51" s="858"/>
      <c r="AE51" s="858"/>
      <c r="AF51" s="858"/>
      <c r="AG51" s="858"/>
      <c r="AH51" s="858"/>
      <c r="AI51" s="858"/>
      <c r="AJ51" s="859"/>
      <c r="AK51" s="826"/>
      <c r="AL51" s="826"/>
      <c r="AM51" s="826"/>
      <c r="AN51" s="826"/>
      <c r="AO51" s="826"/>
      <c r="AP51" s="826"/>
      <c r="AQ51" s="822"/>
      <c r="AR51" s="823"/>
      <c r="AS51" s="823"/>
      <c r="AT51" s="823"/>
      <c r="AU51" s="823"/>
      <c r="AV51" s="823"/>
      <c r="AW51" s="823"/>
      <c r="AX51" s="823"/>
      <c r="AY51" s="823"/>
      <c r="AZ51" s="823"/>
      <c r="BA51" s="823"/>
      <c r="BB51" s="823"/>
      <c r="BC51" s="823"/>
      <c r="BD51" s="823"/>
      <c r="BE51" s="825"/>
    </row>
    <row r="52" spans="1:57" hidden="1" x14ac:dyDescent="0.3">
      <c r="A52" s="847"/>
      <c r="B52" s="848"/>
      <c r="C52" s="848"/>
      <c r="D52" s="848"/>
      <c r="E52" s="848"/>
      <c r="F52" s="848"/>
      <c r="G52" s="848"/>
      <c r="H52" s="849"/>
      <c r="I52" s="853"/>
      <c r="J52" s="854"/>
      <c r="K52" s="854"/>
      <c r="L52" s="854"/>
      <c r="M52" s="854"/>
      <c r="N52" s="854"/>
      <c r="O52" s="854"/>
      <c r="P52" s="780"/>
      <c r="Q52" s="780"/>
      <c r="R52" s="780"/>
      <c r="S52" s="780"/>
      <c r="T52" s="780"/>
      <c r="U52" s="780"/>
      <c r="V52" s="780"/>
      <c r="W52" s="780"/>
      <c r="X52" s="780"/>
      <c r="Y52" s="780"/>
      <c r="Z52" s="780"/>
      <c r="AA52" s="826" t="s">
        <v>197</v>
      </c>
      <c r="AB52" s="826"/>
      <c r="AC52" s="826"/>
      <c r="AD52" s="826"/>
      <c r="AE52" s="826"/>
      <c r="AF52" s="826"/>
      <c r="AG52" s="826"/>
      <c r="AH52" s="826"/>
      <c r="AI52" s="826"/>
      <c r="AJ52" s="826"/>
      <c r="AK52" s="826"/>
      <c r="AL52" s="826"/>
      <c r="AM52" s="826"/>
      <c r="AN52" s="826"/>
      <c r="AO52" s="826"/>
      <c r="AP52" s="826"/>
      <c r="AQ52" s="822"/>
      <c r="AR52" s="823"/>
      <c r="AS52" s="823"/>
      <c r="AT52" s="823"/>
      <c r="AU52" s="823"/>
      <c r="AV52" s="823"/>
      <c r="AW52" s="823"/>
      <c r="AX52" s="823"/>
      <c r="AY52" s="823"/>
      <c r="AZ52" s="823"/>
      <c r="BA52" s="823"/>
      <c r="BB52" s="823"/>
      <c r="BC52" s="823"/>
      <c r="BD52" s="823"/>
      <c r="BE52" s="825"/>
    </row>
    <row r="53" spans="1:57" hidden="1" x14ac:dyDescent="0.3">
      <c r="A53" s="847"/>
      <c r="B53" s="848"/>
      <c r="C53" s="848"/>
      <c r="D53" s="848"/>
      <c r="E53" s="848"/>
      <c r="F53" s="848"/>
      <c r="G53" s="848"/>
      <c r="H53" s="849"/>
      <c r="I53" s="853"/>
      <c r="J53" s="854"/>
      <c r="K53" s="854"/>
      <c r="L53" s="854"/>
      <c r="M53" s="854"/>
      <c r="N53" s="854"/>
      <c r="O53" s="854"/>
      <c r="P53" s="780"/>
      <c r="Q53" s="780"/>
      <c r="R53" s="780"/>
      <c r="S53" s="780"/>
      <c r="T53" s="780"/>
      <c r="U53" s="780"/>
      <c r="V53" s="780"/>
      <c r="W53" s="780"/>
      <c r="X53" s="780"/>
      <c r="Y53" s="780"/>
      <c r="Z53" s="780"/>
      <c r="AA53" s="826"/>
      <c r="AB53" s="826"/>
      <c r="AC53" s="826"/>
      <c r="AD53" s="826"/>
      <c r="AE53" s="826"/>
      <c r="AF53" s="826"/>
      <c r="AG53" s="826"/>
      <c r="AH53" s="826"/>
      <c r="AI53" s="826"/>
      <c r="AJ53" s="826"/>
      <c r="AK53" s="826"/>
      <c r="AL53" s="826"/>
      <c r="AM53" s="826"/>
      <c r="AN53" s="826"/>
      <c r="AO53" s="826"/>
      <c r="AP53" s="826"/>
      <c r="AQ53" s="822"/>
      <c r="AR53" s="823"/>
      <c r="AS53" s="823"/>
      <c r="AT53" s="823"/>
      <c r="AU53" s="823"/>
      <c r="AV53" s="823"/>
      <c r="AW53" s="823"/>
      <c r="AX53" s="823"/>
      <c r="AY53" s="823"/>
      <c r="AZ53" s="823"/>
      <c r="BA53" s="823"/>
      <c r="BB53" s="823"/>
      <c r="BC53" s="823"/>
      <c r="BD53" s="823"/>
      <c r="BE53" s="825"/>
    </row>
    <row r="54" spans="1:57" hidden="1" x14ac:dyDescent="0.3">
      <c r="A54" s="850"/>
      <c r="B54" s="851"/>
      <c r="C54" s="851"/>
      <c r="D54" s="851"/>
      <c r="E54" s="851"/>
      <c r="F54" s="851"/>
      <c r="G54" s="851"/>
      <c r="H54" s="852"/>
      <c r="I54" s="853"/>
      <c r="J54" s="854"/>
      <c r="K54" s="854"/>
      <c r="L54" s="854"/>
      <c r="M54" s="854"/>
      <c r="N54" s="854"/>
      <c r="O54" s="854"/>
      <c r="P54" s="780"/>
      <c r="Q54" s="780"/>
      <c r="R54" s="780"/>
      <c r="S54" s="780"/>
      <c r="T54" s="780"/>
      <c r="U54" s="780"/>
      <c r="V54" s="780"/>
      <c r="W54" s="780"/>
      <c r="X54" s="780"/>
      <c r="Y54" s="780"/>
      <c r="Z54" s="780"/>
      <c r="AA54" s="826"/>
      <c r="AB54" s="826"/>
      <c r="AC54" s="826"/>
      <c r="AD54" s="826"/>
      <c r="AE54" s="826"/>
      <c r="AF54" s="826"/>
      <c r="AG54" s="826"/>
      <c r="AH54" s="826"/>
      <c r="AI54" s="826"/>
      <c r="AJ54" s="826"/>
      <c r="AK54" s="826"/>
      <c r="AL54" s="826"/>
      <c r="AM54" s="826"/>
      <c r="AN54" s="826"/>
      <c r="AO54" s="826"/>
      <c r="AP54" s="826"/>
      <c r="AQ54" s="822"/>
      <c r="AR54" s="823"/>
      <c r="AS54" s="823"/>
      <c r="AT54" s="823"/>
      <c r="AU54" s="823"/>
      <c r="AV54" s="823"/>
      <c r="AW54" s="823"/>
      <c r="AX54" s="823"/>
      <c r="AY54" s="823"/>
      <c r="AZ54" s="823"/>
      <c r="BA54" s="823"/>
      <c r="BB54" s="823"/>
      <c r="BC54" s="823"/>
      <c r="BD54" s="823"/>
      <c r="BE54" s="825"/>
    </row>
    <row r="55" spans="1:57" hidden="1" x14ac:dyDescent="0.3">
      <c r="A55" s="844" t="s">
        <v>198</v>
      </c>
      <c r="B55" s="845"/>
      <c r="C55" s="845"/>
      <c r="D55" s="845"/>
      <c r="E55" s="845"/>
      <c r="F55" s="845"/>
      <c r="G55" s="845"/>
      <c r="H55" s="846"/>
      <c r="I55" s="853" t="s">
        <v>199</v>
      </c>
      <c r="J55" s="854"/>
      <c r="K55" s="854"/>
      <c r="L55" s="854"/>
      <c r="M55" s="854"/>
      <c r="N55" s="854"/>
      <c r="O55" s="854"/>
      <c r="P55" s="780" t="s">
        <v>179</v>
      </c>
      <c r="Q55" s="780"/>
      <c r="R55" s="780"/>
      <c r="S55" s="780"/>
      <c r="T55" s="780"/>
      <c r="U55" s="780"/>
      <c r="V55" s="780"/>
      <c r="W55" s="855"/>
      <c r="X55" s="780"/>
      <c r="Y55" s="780"/>
      <c r="Z55" s="780"/>
      <c r="AA55" s="826" t="s">
        <v>200</v>
      </c>
      <c r="AB55" s="826"/>
      <c r="AC55" s="826"/>
      <c r="AD55" s="826"/>
      <c r="AE55" s="826"/>
      <c r="AF55" s="826"/>
      <c r="AG55" s="826"/>
      <c r="AH55" s="826"/>
      <c r="AI55" s="826"/>
      <c r="AJ55" s="826"/>
      <c r="AK55" s="826" t="s">
        <v>201</v>
      </c>
      <c r="AL55" s="826"/>
      <c r="AM55" s="826"/>
      <c r="AN55" s="826"/>
      <c r="AO55" s="826"/>
      <c r="AP55" s="826"/>
      <c r="AQ55" s="826" t="s">
        <v>202</v>
      </c>
      <c r="AR55" s="826"/>
      <c r="AS55" s="826"/>
      <c r="AT55" s="826"/>
      <c r="AU55" s="826"/>
      <c r="AV55" s="826"/>
      <c r="AW55" s="826"/>
      <c r="AX55" s="826"/>
      <c r="AY55" s="826"/>
      <c r="AZ55" s="826"/>
      <c r="BA55" s="826"/>
      <c r="BB55" s="826"/>
      <c r="BC55" s="826"/>
      <c r="BD55" s="826"/>
      <c r="BE55" s="869"/>
    </row>
    <row r="56" spans="1:57" hidden="1" x14ac:dyDescent="0.3">
      <c r="A56" s="847"/>
      <c r="B56" s="848"/>
      <c r="C56" s="848"/>
      <c r="D56" s="848"/>
      <c r="E56" s="848"/>
      <c r="F56" s="848"/>
      <c r="G56" s="848"/>
      <c r="H56" s="849"/>
      <c r="I56" s="853"/>
      <c r="J56" s="854"/>
      <c r="K56" s="854"/>
      <c r="L56" s="854"/>
      <c r="M56" s="854"/>
      <c r="N56" s="854"/>
      <c r="O56" s="854"/>
      <c r="P56" s="780"/>
      <c r="Q56" s="780"/>
      <c r="R56" s="780"/>
      <c r="S56" s="780"/>
      <c r="T56" s="780"/>
      <c r="U56" s="780"/>
      <c r="V56" s="780"/>
      <c r="W56" s="780"/>
      <c r="X56" s="780"/>
      <c r="Y56" s="780"/>
      <c r="Z56" s="780"/>
      <c r="AA56" s="826"/>
      <c r="AB56" s="826"/>
      <c r="AC56" s="826"/>
      <c r="AD56" s="826"/>
      <c r="AE56" s="826"/>
      <c r="AF56" s="826"/>
      <c r="AG56" s="826"/>
      <c r="AH56" s="826"/>
      <c r="AI56" s="826"/>
      <c r="AJ56" s="826"/>
      <c r="AK56" s="826"/>
      <c r="AL56" s="826"/>
      <c r="AM56" s="826"/>
      <c r="AN56" s="826"/>
      <c r="AO56" s="826"/>
      <c r="AP56" s="826"/>
      <c r="AQ56" s="826"/>
      <c r="AR56" s="826"/>
      <c r="AS56" s="826"/>
      <c r="AT56" s="826"/>
      <c r="AU56" s="826"/>
      <c r="AV56" s="826"/>
      <c r="AW56" s="826"/>
      <c r="AX56" s="826"/>
      <c r="AY56" s="826"/>
      <c r="AZ56" s="826"/>
      <c r="BA56" s="826"/>
      <c r="BB56" s="826"/>
      <c r="BC56" s="826"/>
      <c r="BD56" s="826"/>
      <c r="BE56" s="869"/>
    </row>
    <row r="57" spans="1:57" hidden="1" x14ac:dyDescent="0.3">
      <c r="A57" s="847"/>
      <c r="B57" s="848"/>
      <c r="C57" s="848"/>
      <c r="D57" s="848"/>
      <c r="E57" s="848"/>
      <c r="F57" s="848"/>
      <c r="G57" s="848"/>
      <c r="H57" s="849"/>
      <c r="I57" s="853"/>
      <c r="J57" s="854"/>
      <c r="K57" s="854"/>
      <c r="L57" s="854"/>
      <c r="M57" s="854"/>
      <c r="N57" s="854"/>
      <c r="O57" s="854"/>
      <c r="P57" s="780"/>
      <c r="Q57" s="780"/>
      <c r="R57" s="780"/>
      <c r="S57" s="780"/>
      <c r="T57" s="780"/>
      <c r="U57" s="780"/>
      <c r="V57" s="780"/>
      <c r="W57" s="780"/>
      <c r="X57" s="780"/>
      <c r="Y57" s="780"/>
      <c r="Z57" s="780"/>
      <c r="AA57" s="826"/>
      <c r="AB57" s="826"/>
      <c r="AC57" s="826"/>
      <c r="AD57" s="826"/>
      <c r="AE57" s="826"/>
      <c r="AF57" s="826"/>
      <c r="AG57" s="826"/>
      <c r="AH57" s="826"/>
      <c r="AI57" s="826"/>
      <c r="AJ57" s="826"/>
      <c r="AK57" s="826"/>
      <c r="AL57" s="826"/>
      <c r="AM57" s="826"/>
      <c r="AN57" s="826"/>
      <c r="AO57" s="826"/>
      <c r="AP57" s="826"/>
      <c r="AQ57" s="826"/>
      <c r="AR57" s="826"/>
      <c r="AS57" s="826"/>
      <c r="AT57" s="826"/>
      <c r="AU57" s="826"/>
      <c r="AV57" s="826"/>
      <c r="AW57" s="826"/>
      <c r="AX57" s="826"/>
      <c r="AY57" s="826"/>
      <c r="AZ57" s="826"/>
      <c r="BA57" s="826"/>
      <c r="BB57" s="826"/>
      <c r="BC57" s="826"/>
      <c r="BD57" s="826"/>
      <c r="BE57" s="869"/>
    </row>
    <row r="58" spans="1:57" hidden="1" x14ac:dyDescent="0.3">
      <c r="A58" s="847"/>
      <c r="B58" s="848"/>
      <c r="C58" s="848"/>
      <c r="D58" s="848"/>
      <c r="E58" s="848"/>
      <c r="F58" s="848"/>
      <c r="G58" s="848"/>
      <c r="H58" s="849"/>
      <c r="I58" s="853"/>
      <c r="J58" s="854"/>
      <c r="K58" s="854"/>
      <c r="L58" s="854"/>
      <c r="M58" s="854"/>
      <c r="N58" s="854"/>
      <c r="O58" s="854"/>
      <c r="P58" s="780"/>
      <c r="Q58" s="780"/>
      <c r="R58" s="780"/>
      <c r="S58" s="780"/>
      <c r="T58" s="780"/>
      <c r="U58" s="780"/>
      <c r="V58" s="780"/>
      <c r="W58" s="780"/>
      <c r="X58" s="780"/>
      <c r="Y58" s="780"/>
      <c r="Z58" s="780"/>
      <c r="AA58" s="826"/>
      <c r="AB58" s="826"/>
      <c r="AC58" s="826"/>
      <c r="AD58" s="826"/>
      <c r="AE58" s="826"/>
      <c r="AF58" s="826"/>
      <c r="AG58" s="826"/>
      <c r="AH58" s="826"/>
      <c r="AI58" s="826"/>
      <c r="AJ58" s="826"/>
      <c r="AK58" s="826"/>
      <c r="AL58" s="826"/>
      <c r="AM58" s="826"/>
      <c r="AN58" s="826"/>
      <c r="AO58" s="826"/>
      <c r="AP58" s="826"/>
      <c r="AQ58" s="826"/>
      <c r="AR58" s="826"/>
      <c r="AS58" s="826"/>
      <c r="AT58" s="826"/>
      <c r="AU58" s="826"/>
      <c r="AV58" s="826"/>
      <c r="AW58" s="826"/>
      <c r="AX58" s="826"/>
      <c r="AY58" s="826"/>
      <c r="AZ58" s="826"/>
      <c r="BA58" s="826"/>
      <c r="BB58" s="826"/>
      <c r="BC58" s="826"/>
      <c r="BD58" s="826"/>
      <c r="BE58" s="869"/>
    </row>
    <row r="59" spans="1:57" hidden="1" x14ac:dyDescent="0.3">
      <c r="A59" s="850"/>
      <c r="B59" s="851"/>
      <c r="C59" s="851"/>
      <c r="D59" s="851"/>
      <c r="E59" s="851"/>
      <c r="F59" s="851"/>
      <c r="G59" s="851"/>
      <c r="H59" s="852"/>
      <c r="I59" s="853"/>
      <c r="J59" s="854"/>
      <c r="K59" s="854"/>
      <c r="L59" s="854"/>
      <c r="M59" s="854"/>
      <c r="N59" s="854"/>
      <c r="O59" s="854"/>
      <c r="P59" s="780"/>
      <c r="Q59" s="780"/>
      <c r="R59" s="780"/>
      <c r="S59" s="780"/>
      <c r="T59" s="780"/>
      <c r="U59" s="780"/>
      <c r="V59" s="780"/>
      <c r="W59" s="780"/>
      <c r="X59" s="780"/>
      <c r="Y59" s="780"/>
      <c r="Z59" s="780"/>
      <c r="AA59" s="826"/>
      <c r="AB59" s="826"/>
      <c r="AC59" s="826"/>
      <c r="AD59" s="826"/>
      <c r="AE59" s="826"/>
      <c r="AF59" s="826"/>
      <c r="AG59" s="826"/>
      <c r="AH59" s="826"/>
      <c r="AI59" s="826"/>
      <c r="AJ59" s="826"/>
      <c r="AK59" s="826"/>
      <c r="AL59" s="826"/>
      <c r="AM59" s="826"/>
      <c r="AN59" s="826"/>
      <c r="AO59" s="826"/>
      <c r="AP59" s="826"/>
      <c r="AQ59" s="826"/>
      <c r="AR59" s="826"/>
      <c r="AS59" s="826"/>
      <c r="AT59" s="826"/>
      <c r="AU59" s="826"/>
      <c r="AV59" s="826"/>
      <c r="AW59" s="826"/>
      <c r="AX59" s="826"/>
      <c r="AY59" s="826"/>
      <c r="AZ59" s="826"/>
      <c r="BA59" s="826"/>
      <c r="BB59" s="826"/>
      <c r="BC59" s="826"/>
      <c r="BD59" s="826"/>
      <c r="BE59" s="869"/>
    </row>
    <row r="60" spans="1:57" hidden="1" x14ac:dyDescent="0.3">
      <c r="A60" s="844" t="s">
        <v>203</v>
      </c>
      <c r="B60" s="845"/>
      <c r="C60" s="845"/>
      <c r="D60" s="845"/>
      <c r="E60" s="845"/>
      <c r="F60" s="845"/>
      <c r="G60" s="845"/>
      <c r="H60" s="846"/>
      <c r="I60" s="853" t="s">
        <v>204</v>
      </c>
      <c r="J60" s="854"/>
      <c r="K60" s="854"/>
      <c r="L60" s="854"/>
      <c r="M60" s="854"/>
      <c r="N60" s="854"/>
      <c r="O60" s="854"/>
      <c r="P60" s="782" t="s">
        <v>212</v>
      </c>
      <c r="Q60" s="780"/>
      <c r="R60" s="780"/>
      <c r="S60" s="780"/>
      <c r="T60" s="780"/>
      <c r="U60" s="780"/>
      <c r="V60" s="780"/>
      <c r="W60" s="855"/>
      <c r="X60" s="780"/>
      <c r="Y60" s="780"/>
      <c r="Z60" s="780"/>
      <c r="AA60" s="826" t="s">
        <v>174</v>
      </c>
      <c r="AB60" s="826"/>
      <c r="AC60" s="826"/>
      <c r="AD60" s="826"/>
      <c r="AE60" s="826"/>
      <c r="AF60" s="826"/>
      <c r="AG60" s="826"/>
      <c r="AH60" s="826"/>
      <c r="AI60" s="826"/>
      <c r="AJ60" s="826"/>
      <c r="AK60" s="826" t="s">
        <v>201</v>
      </c>
      <c r="AL60" s="826"/>
      <c r="AM60" s="826"/>
      <c r="AN60" s="826"/>
      <c r="AO60" s="826"/>
      <c r="AP60" s="826"/>
      <c r="AQ60" s="826" t="s">
        <v>202</v>
      </c>
      <c r="AR60" s="826"/>
      <c r="AS60" s="826"/>
      <c r="AT60" s="826"/>
      <c r="AU60" s="826"/>
      <c r="AV60" s="826"/>
      <c r="AW60" s="826"/>
      <c r="AX60" s="826"/>
      <c r="AY60" s="826"/>
      <c r="AZ60" s="826"/>
      <c r="BA60" s="826"/>
      <c r="BB60" s="826"/>
      <c r="BC60" s="826"/>
      <c r="BD60" s="826"/>
      <c r="BE60" s="869"/>
    </row>
    <row r="61" spans="1:57" hidden="1" x14ac:dyDescent="0.3">
      <c r="A61" s="847"/>
      <c r="B61" s="848"/>
      <c r="C61" s="848"/>
      <c r="D61" s="848"/>
      <c r="E61" s="848"/>
      <c r="F61" s="848"/>
      <c r="G61" s="848"/>
      <c r="H61" s="849"/>
      <c r="I61" s="853"/>
      <c r="J61" s="854"/>
      <c r="K61" s="854"/>
      <c r="L61" s="854"/>
      <c r="M61" s="854"/>
      <c r="N61" s="854"/>
      <c r="O61" s="854"/>
      <c r="P61" s="780"/>
      <c r="Q61" s="780"/>
      <c r="R61" s="780"/>
      <c r="S61" s="780"/>
      <c r="T61" s="780"/>
      <c r="U61" s="780"/>
      <c r="V61" s="780"/>
      <c r="W61" s="780"/>
      <c r="X61" s="780"/>
      <c r="Y61" s="780"/>
      <c r="Z61" s="780"/>
      <c r="AA61" s="826"/>
      <c r="AB61" s="826"/>
      <c r="AC61" s="826"/>
      <c r="AD61" s="826"/>
      <c r="AE61" s="826"/>
      <c r="AF61" s="826"/>
      <c r="AG61" s="826"/>
      <c r="AH61" s="826"/>
      <c r="AI61" s="826"/>
      <c r="AJ61" s="826"/>
      <c r="AK61" s="826"/>
      <c r="AL61" s="826"/>
      <c r="AM61" s="826"/>
      <c r="AN61" s="826"/>
      <c r="AO61" s="826"/>
      <c r="AP61" s="826"/>
      <c r="AQ61" s="826"/>
      <c r="AR61" s="826"/>
      <c r="AS61" s="826"/>
      <c r="AT61" s="826"/>
      <c r="AU61" s="826"/>
      <c r="AV61" s="826"/>
      <c r="AW61" s="826"/>
      <c r="AX61" s="826"/>
      <c r="AY61" s="826"/>
      <c r="AZ61" s="826"/>
      <c r="BA61" s="826"/>
      <c r="BB61" s="826"/>
      <c r="BC61" s="826"/>
      <c r="BD61" s="826"/>
      <c r="BE61" s="869"/>
    </row>
    <row r="62" spans="1:57" hidden="1" x14ac:dyDescent="0.3">
      <c r="A62" s="847"/>
      <c r="B62" s="848"/>
      <c r="C62" s="848"/>
      <c r="D62" s="848"/>
      <c r="E62" s="848"/>
      <c r="F62" s="848"/>
      <c r="G62" s="848"/>
      <c r="H62" s="849"/>
      <c r="I62" s="853"/>
      <c r="J62" s="854"/>
      <c r="K62" s="854"/>
      <c r="L62" s="854"/>
      <c r="M62" s="854"/>
      <c r="N62" s="854"/>
      <c r="O62" s="854"/>
      <c r="P62" s="780"/>
      <c r="Q62" s="780"/>
      <c r="R62" s="780"/>
      <c r="S62" s="780"/>
      <c r="T62" s="780"/>
      <c r="U62" s="780"/>
      <c r="V62" s="780"/>
      <c r="W62" s="780"/>
      <c r="X62" s="780"/>
      <c r="Y62" s="780"/>
      <c r="Z62" s="780"/>
      <c r="AA62" s="826" t="s">
        <v>205</v>
      </c>
      <c r="AB62" s="826"/>
      <c r="AC62" s="826"/>
      <c r="AD62" s="826"/>
      <c r="AE62" s="826"/>
      <c r="AF62" s="826"/>
      <c r="AG62" s="826"/>
      <c r="AH62" s="826"/>
      <c r="AI62" s="826"/>
      <c r="AJ62" s="826"/>
      <c r="AK62" s="826"/>
      <c r="AL62" s="826"/>
      <c r="AM62" s="826"/>
      <c r="AN62" s="826"/>
      <c r="AO62" s="826"/>
      <c r="AP62" s="826"/>
      <c r="AQ62" s="826"/>
      <c r="AR62" s="826"/>
      <c r="AS62" s="826"/>
      <c r="AT62" s="826"/>
      <c r="AU62" s="826"/>
      <c r="AV62" s="826"/>
      <c r="AW62" s="826"/>
      <c r="AX62" s="826"/>
      <c r="AY62" s="826"/>
      <c r="AZ62" s="826"/>
      <c r="BA62" s="826"/>
      <c r="BB62" s="826"/>
      <c r="BC62" s="826"/>
      <c r="BD62" s="826"/>
      <c r="BE62" s="869"/>
    </row>
    <row r="63" spans="1:57" hidden="1" x14ac:dyDescent="0.3">
      <c r="A63" s="847"/>
      <c r="B63" s="848"/>
      <c r="C63" s="848"/>
      <c r="D63" s="848"/>
      <c r="E63" s="848"/>
      <c r="F63" s="848"/>
      <c r="G63" s="848"/>
      <c r="H63" s="849"/>
      <c r="I63" s="853"/>
      <c r="J63" s="854"/>
      <c r="K63" s="854"/>
      <c r="L63" s="854"/>
      <c r="M63" s="854"/>
      <c r="N63" s="854"/>
      <c r="O63" s="854"/>
      <c r="P63" s="780"/>
      <c r="Q63" s="780"/>
      <c r="R63" s="780"/>
      <c r="S63" s="780"/>
      <c r="T63" s="780"/>
      <c r="U63" s="780"/>
      <c r="V63" s="780"/>
      <c r="W63" s="780"/>
      <c r="X63" s="780"/>
      <c r="Y63" s="780"/>
      <c r="Z63" s="780"/>
      <c r="AA63" s="826"/>
      <c r="AB63" s="826"/>
      <c r="AC63" s="826"/>
      <c r="AD63" s="826"/>
      <c r="AE63" s="826"/>
      <c r="AF63" s="826"/>
      <c r="AG63" s="826"/>
      <c r="AH63" s="826"/>
      <c r="AI63" s="826"/>
      <c r="AJ63" s="826"/>
      <c r="AK63" s="826"/>
      <c r="AL63" s="826"/>
      <c r="AM63" s="826"/>
      <c r="AN63" s="826"/>
      <c r="AO63" s="826"/>
      <c r="AP63" s="826"/>
      <c r="AQ63" s="826"/>
      <c r="AR63" s="826"/>
      <c r="AS63" s="826"/>
      <c r="AT63" s="826"/>
      <c r="AU63" s="826"/>
      <c r="AV63" s="826"/>
      <c r="AW63" s="826"/>
      <c r="AX63" s="826"/>
      <c r="AY63" s="826"/>
      <c r="AZ63" s="826"/>
      <c r="BA63" s="826"/>
      <c r="BB63" s="826"/>
      <c r="BC63" s="826"/>
      <c r="BD63" s="826"/>
      <c r="BE63" s="869"/>
    </row>
    <row r="64" spans="1:57" hidden="1" x14ac:dyDescent="0.3">
      <c r="A64" s="850"/>
      <c r="B64" s="851"/>
      <c r="C64" s="851"/>
      <c r="D64" s="851"/>
      <c r="E64" s="851"/>
      <c r="F64" s="851"/>
      <c r="G64" s="851"/>
      <c r="H64" s="852"/>
      <c r="I64" s="853"/>
      <c r="J64" s="854"/>
      <c r="K64" s="854"/>
      <c r="L64" s="854"/>
      <c r="M64" s="854"/>
      <c r="N64" s="854"/>
      <c r="O64" s="854"/>
      <c r="P64" s="780"/>
      <c r="Q64" s="780"/>
      <c r="R64" s="780"/>
      <c r="S64" s="780"/>
      <c r="T64" s="780"/>
      <c r="U64" s="780"/>
      <c r="V64" s="780"/>
      <c r="W64" s="780"/>
      <c r="X64" s="780"/>
      <c r="Y64" s="780"/>
      <c r="Z64" s="780"/>
      <c r="AA64" s="826"/>
      <c r="AB64" s="826"/>
      <c r="AC64" s="826"/>
      <c r="AD64" s="826"/>
      <c r="AE64" s="826"/>
      <c r="AF64" s="826"/>
      <c r="AG64" s="826"/>
      <c r="AH64" s="826"/>
      <c r="AI64" s="826"/>
      <c r="AJ64" s="826"/>
      <c r="AK64" s="826"/>
      <c r="AL64" s="826"/>
      <c r="AM64" s="826"/>
      <c r="AN64" s="826"/>
      <c r="AO64" s="826"/>
      <c r="AP64" s="826"/>
      <c r="AQ64" s="826"/>
      <c r="AR64" s="826"/>
      <c r="AS64" s="826"/>
      <c r="AT64" s="826"/>
      <c r="AU64" s="826"/>
      <c r="AV64" s="826"/>
      <c r="AW64" s="826"/>
      <c r="AX64" s="826"/>
      <c r="AY64" s="826"/>
      <c r="AZ64" s="826"/>
      <c r="BA64" s="826"/>
      <c r="BB64" s="826"/>
      <c r="BC64" s="826"/>
      <c r="BD64" s="826"/>
      <c r="BE64" s="869"/>
    </row>
    <row r="65" spans="1:57" hidden="1" x14ac:dyDescent="0.3">
      <c r="A65" s="847" t="s">
        <v>191</v>
      </c>
      <c r="B65" s="848"/>
      <c r="C65" s="848"/>
      <c r="D65" s="848"/>
      <c r="E65" s="848"/>
      <c r="F65" s="848"/>
      <c r="G65" s="848"/>
      <c r="H65" s="849"/>
      <c r="I65" s="860" t="s">
        <v>192</v>
      </c>
      <c r="J65" s="861"/>
      <c r="K65" s="861"/>
      <c r="L65" s="861"/>
      <c r="M65" s="861"/>
      <c r="N65" s="861"/>
      <c r="O65" s="861"/>
      <c r="P65" s="777" t="s">
        <v>67</v>
      </c>
      <c r="Q65" s="778"/>
      <c r="R65" s="778"/>
      <c r="S65" s="778"/>
      <c r="T65" s="778"/>
      <c r="U65" s="778"/>
      <c r="V65" s="778"/>
      <c r="W65" s="865"/>
      <c r="X65" s="778"/>
      <c r="Y65" s="778"/>
      <c r="Z65" s="778"/>
      <c r="AA65" s="867" t="s">
        <v>188</v>
      </c>
      <c r="AB65" s="867"/>
      <c r="AC65" s="867"/>
      <c r="AD65" s="867"/>
      <c r="AE65" s="867"/>
      <c r="AF65" s="867"/>
      <c r="AG65" s="867"/>
      <c r="AH65" s="867"/>
      <c r="AI65" s="867"/>
      <c r="AJ65" s="867"/>
      <c r="AK65" s="822" t="s">
        <v>170</v>
      </c>
      <c r="AL65" s="823"/>
      <c r="AM65" s="823"/>
      <c r="AN65" s="823"/>
      <c r="AO65" s="823"/>
      <c r="AP65" s="824"/>
      <c r="AQ65" s="822" t="s">
        <v>189</v>
      </c>
      <c r="AR65" s="823"/>
      <c r="AS65" s="823"/>
      <c r="AT65" s="823"/>
      <c r="AU65" s="823"/>
      <c r="AV65" s="823"/>
      <c r="AW65" s="823"/>
      <c r="AX65" s="823"/>
      <c r="AY65" s="823"/>
      <c r="AZ65" s="823"/>
      <c r="BA65" s="823"/>
      <c r="BB65" s="823"/>
      <c r="BC65" s="823"/>
      <c r="BD65" s="823"/>
      <c r="BE65" s="825"/>
    </row>
    <row r="66" spans="1:57" hidden="1" x14ac:dyDescent="0.3">
      <c r="A66" s="847"/>
      <c r="B66" s="848"/>
      <c r="C66" s="848"/>
      <c r="D66" s="848"/>
      <c r="E66" s="848"/>
      <c r="F66" s="848"/>
      <c r="G66" s="848"/>
      <c r="H66" s="849"/>
      <c r="I66" s="853"/>
      <c r="J66" s="854"/>
      <c r="K66" s="854"/>
      <c r="L66" s="854"/>
      <c r="M66" s="854"/>
      <c r="N66" s="854"/>
      <c r="O66" s="854"/>
      <c r="P66" s="780"/>
      <c r="Q66" s="780"/>
      <c r="R66" s="780"/>
      <c r="S66" s="780"/>
      <c r="T66" s="780"/>
      <c r="U66" s="780"/>
      <c r="V66" s="780"/>
      <c r="W66" s="780"/>
      <c r="X66" s="780"/>
      <c r="Y66" s="780"/>
      <c r="Z66" s="780"/>
      <c r="AA66" s="868"/>
      <c r="AB66" s="868"/>
      <c r="AC66" s="868"/>
      <c r="AD66" s="868"/>
      <c r="AE66" s="868"/>
      <c r="AF66" s="868"/>
      <c r="AG66" s="868"/>
      <c r="AH66" s="868"/>
      <c r="AI66" s="868"/>
      <c r="AJ66" s="868"/>
      <c r="AK66" s="822"/>
      <c r="AL66" s="823"/>
      <c r="AM66" s="823"/>
      <c r="AN66" s="823"/>
      <c r="AO66" s="823"/>
      <c r="AP66" s="824"/>
      <c r="AQ66" s="822"/>
      <c r="AR66" s="823"/>
      <c r="AS66" s="823"/>
      <c r="AT66" s="823"/>
      <c r="AU66" s="823"/>
      <c r="AV66" s="823"/>
      <c r="AW66" s="823"/>
      <c r="AX66" s="823"/>
      <c r="AY66" s="823"/>
      <c r="AZ66" s="823"/>
      <c r="BA66" s="823"/>
      <c r="BB66" s="823"/>
      <c r="BC66" s="823"/>
      <c r="BD66" s="823"/>
      <c r="BE66" s="825"/>
    </row>
    <row r="67" spans="1:57" hidden="1" x14ac:dyDescent="0.3">
      <c r="A67" s="847"/>
      <c r="B67" s="848"/>
      <c r="C67" s="848"/>
      <c r="D67" s="848"/>
      <c r="E67" s="848"/>
      <c r="F67" s="848"/>
      <c r="G67" s="848"/>
      <c r="H67" s="849"/>
      <c r="I67" s="853"/>
      <c r="J67" s="854"/>
      <c r="K67" s="854"/>
      <c r="L67" s="854"/>
      <c r="M67" s="854"/>
      <c r="N67" s="854"/>
      <c r="O67" s="854"/>
      <c r="P67" s="780"/>
      <c r="Q67" s="780"/>
      <c r="R67" s="780"/>
      <c r="S67" s="780"/>
      <c r="T67" s="780"/>
      <c r="U67" s="780"/>
      <c r="V67" s="780"/>
      <c r="W67" s="780"/>
      <c r="X67" s="780"/>
      <c r="Y67" s="780"/>
      <c r="Z67" s="780"/>
      <c r="AA67" s="826" t="s">
        <v>190</v>
      </c>
      <c r="AB67" s="826"/>
      <c r="AC67" s="826"/>
      <c r="AD67" s="826"/>
      <c r="AE67" s="826"/>
      <c r="AF67" s="826"/>
      <c r="AG67" s="826"/>
      <c r="AH67" s="826"/>
      <c r="AI67" s="826"/>
      <c r="AJ67" s="826"/>
      <c r="AK67" s="822"/>
      <c r="AL67" s="823"/>
      <c r="AM67" s="823"/>
      <c r="AN67" s="823"/>
      <c r="AO67" s="823"/>
      <c r="AP67" s="824"/>
      <c r="AQ67" s="822"/>
      <c r="AR67" s="823"/>
      <c r="AS67" s="823"/>
      <c r="AT67" s="823"/>
      <c r="AU67" s="823"/>
      <c r="AV67" s="823"/>
      <c r="AW67" s="823"/>
      <c r="AX67" s="823"/>
      <c r="AY67" s="823"/>
      <c r="AZ67" s="823"/>
      <c r="BA67" s="823"/>
      <c r="BB67" s="823"/>
      <c r="BC67" s="823"/>
      <c r="BD67" s="823"/>
      <c r="BE67" s="825"/>
    </row>
    <row r="68" spans="1:57" hidden="1" x14ac:dyDescent="0.3">
      <c r="A68" s="847"/>
      <c r="B68" s="848"/>
      <c r="C68" s="848"/>
      <c r="D68" s="848"/>
      <c r="E68" s="848"/>
      <c r="F68" s="848"/>
      <c r="G68" s="848"/>
      <c r="H68" s="849"/>
      <c r="I68" s="862"/>
      <c r="J68" s="863"/>
      <c r="K68" s="863"/>
      <c r="L68" s="863"/>
      <c r="M68" s="863"/>
      <c r="N68" s="863"/>
      <c r="O68" s="863"/>
      <c r="P68" s="864"/>
      <c r="Q68" s="864"/>
      <c r="R68" s="864"/>
      <c r="S68" s="864"/>
      <c r="T68" s="864"/>
      <c r="U68" s="864"/>
      <c r="V68" s="864"/>
      <c r="W68" s="780"/>
      <c r="X68" s="780"/>
      <c r="Y68" s="780"/>
      <c r="Z68" s="780"/>
      <c r="AA68" s="866"/>
      <c r="AB68" s="866"/>
      <c r="AC68" s="866"/>
      <c r="AD68" s="866"/>
      <c r="AE68" s="866"/>
      <c r="AF68" s="866"/>
      <c r="AG68" s="866"/>
      <c r="AH68" s="866"/>
      <c r="AI68" s="866"/>
      <c r="AJ68" s="866"/>
      <c r="AK68" s="822"/>
      <c r="AL68" s="823"/>
      <c r="AM68" s="823"/>
      <c r="AN68" s="823"/>
      <c r="AO68" s="823"/>
      <c r="AP68" s="824"/>
      <c r="AQ68" s="822"/>
      <c r="AR68" s="823"/>
      <c r="AS68" s="823"/>
      <c r="AT68" s="823"/>
      <c r="AU68" s="823"/>
      <c r="AV68" s="823"/>
      <c r="AW68" s="823"/>
      <c r="AX68" s="823"/>
      <c r="AY68" s="823"/>
      <c r="AZ68" s="823"/>
      <c r="BA68" s="823"/>
      <c r="BB68" s="823"/>
      <c r="BC68" s="823"/>
      <c r="BD68" s="823"/>
      <c r="BE68" s="825"/>
    </row>
    <row r="69" spans="1:57" hidden="1" x14ac:dyDescent="0.3">
      <c r="A69" s="847"/>
      <c r="B69" s="848"/>
      <c r="C69" s="848"/>
      <c r="D69" s="848"/>
      <c r="E69" s="848"/>
      <c r="F69" s="848"/>
      <c r="G69" s="848"/>
      <c r="H69" s="849"/>
      <c r="I69" s="862"/>
      <c r="J69" s="863"/>
      <c r="K69" s="863"/>
      <c r="L69" s="863"/>
      <c r="M69" s="863"/>
      <c r="N69" s="863"/>
      <c r="O69" s="863"/>
      <c r="P69" s="864"/>
      <c r="Q69" s="864"/>
      <c r="R69" s="864"/>
      <c r="S69" s="864"/>
      <c r="T69" s="864"/>
      <c r="U69" s="864"/>
      <c r="V69" s="864"/>
      <c r="W69" s="780"/>
      <c r="X69" s="780"/>
      <c r="Y69" s="780"/>
      <c r="Z69" s="780"/>
      <c r="AA69" s="866"/>
      <c r="AB69" s="866"/>
      <c r="AC69" s="866"/>
      <c r="AD69" s="866"/>
      <c r="AE69" s="866"/>
      <c r="AF69" s="866"/>
      <c r="AG69" s="866"/>
      <c r="AH69" s="866"/>
      <c r="AI69" s="866"/>
      <c r="AJ69" s="866"/>
      <c r="AK69" s="822"/>
      <c r="AL69" s="823"/>
      <c r="AM69" s="823"/>
      <c r="AN69" s="823"/>
      <c r="AO69" s="823"/>
      <c r="AP69" s="824"/>
      <c r="AQ69" s="822"/>
      <c r="AR69" s="823"/>
      <c r="AS69" s="823"/>
      <c r="AT69" s="823"/>
      <c r="AU69" s="823"/>
      <c r="AV69" s="823"/>
      <c r="AW69" s="823"/>
      <c r="AX69" s="823"/>
      <c r="AY69" s="823"/>
      <c r="AZ69" s="823"/>
      <c r="BA69" s="823"/>
      <c r="BB69" s="823"/>
      <c r="BC69" s="823"/>
      <c r="BD69" s="823"/>
      <c r="BE69" s="825"/>
    </row>
  </sheetData>
  <mergeCells count="81">
    <mergeCell ref="A1:BE1"/>
    <mergeCell ref="AK55:AP59"/>
    <mergeCell ref="AQ55:BE59"/>
    <mergeCell ref="AA57:AJ59"/>
    <mergeCell ref="A60:H64"/>
    <mergeCell ref="I60:O64"/>
    <mergeCell ref="P60:V64"/>
    <mergeCell ref="W60:Z64"/>
    <mergeCell ref="AA60:AJ61"/>
    <mergeCell ref="AK60:AP64"/>
    <mergeCell ref="AQ60:BE64"/>
    <mergeCell ref="AA62:AJ64"/>
    <mergeCell ref="A55:H59"/>
    <mergeCell ref="I55:O59"/>
    <mergeCell ref="P55:V59"/>
    <mergeCell ref="W55:Z59"/>
    <mergeCell ref="A65:H69"/>
    <mergeCell ref="I65:O69"/>
    <mergeCell ref="P65:V69"/>
    <mergeCell ref="W65:Z69"/>
    <mergeCell ref="AA67:AJ69"/>
    <mergeCell ref="AA65:AJ66"/>
    <mergeCell ref="A20:H24"/>
    <mergeCell ref="I20:O24"/>
    <mergeCell ref="P20:V24"/>
    <mergeCell ref="W20:Z24"/>
    <mergeCell ref="AA55:AJ56"/>
    <mergeCell ref="A50:H54"/>
    <mergeCell ref="I50:O54"/>
    <mergeCell ref="P50:V54"/>
    <mergeCell ref="W50:Z54"/>
    <mergeCell ref="AA50:AJ51"/>
    <mergeCell ref="A10:H14"/>
    <mergeCell ref="I10:O14"/>
    <mergeCell ref="P10:V14"/>
    <mergeCell ref="W10:Z14"/>
    <mergeCell ref="AA10:AJ11"/>
    <mergeCell ref="AA12:AJ14"/>
    <mergeCell ref="AK20:AP24"/>
    <mergeCell ref="AQ20:BE24"/>
    <mergeCell ref="AA22:AJ24"/>
    <mergeCell ref="AA52:AJ54"/>
    <mergeCell ref="AK10:AP14"/>
    <mergeCell ref="AQ10:BE14"/>
    <mergeCell ref="AK65:AP69"/>
    <mergeCell ref="AQ65:BE69"/>
    <mergeCell ref="AK50:AP54"/>
    <mergeCell ref="AQ50:BE54"/>
    <mergeCell ref="AK45:AP49"/>
    <mergeCell ref="AK3:AP4"/>
    <mergeCell ref="AA20:AJ21"/>
    <mergeCell ref="AQ45:BE49"/>
    <mergeCell ref="AA47:AJ49"/>
    <mergeCell ref="A15:H19"/>
    <mergeCell ref="I15:O19"/>
    <mergeCell ref="P15:V19"/>
    <mergeCell ref="W15:Z19"/>
    <mergeCell ref="AA15:AJ16"/>
    <mergeCell ref="AK15:AP19"/>
    <mergeCell ref="AQ15:BE19"/>
    <mergeCell ref="AA17:AJ19"/>
    <mergeCell ref="I45:O49"/>
    <mergeCell ref="P45:V49"/>
    <mergeCell ref="W45:Z49"/>
    <mergeCell ref="AA45:AJ46"/>
    <mergeCell ref="A2:G2"/>
    <mergeCell ref="A3:H4"/>
    <mergeCell ref="A45:H49"/>
    <mergeCell ref="AQ3:BE4"/>
    <mergeCell ref="A5:H9"/>
    <mergeCell ref="I5:O9"/>
    <mergeCell ref="P5:V9"/>
    <mergeCell ref="W5:Z9"/>
    <mergeCell ref="AA5:AJ6"/>
    <mergeCell ref="AK5:AP9"/>
    <mergeCell ref="AQ5:BE9"/>
    <mergeCell ref="AA7:AJ9"/>
    <mergeCell ref="I3:O4"/>
    <mergeCell ref="P3:V4"/>
    <mergeCell ref="W3:Z4"/>
    <mergeCell ref="AA3:AJ4"/>
  </mergeCells>
  <phoneticPr fontId="1"/>
  <hyperlinks>
    <hyperlink ref="AQ33" r:id="rId1" xr:uid="{00000000-0004-0000-0500-000000000000}"/>
  </hyperlinks>
  <pageMargins left="0.7" right="0.7" top="0.75" bottom="0.75" header="0.3" footer="0.3"/>
  <pageSetup paperSize="9" scale="81" orientation="landscape" horizontalDpi="4294967292" verticalDpi="4294967292" r:id="rId2"/>
  <colBreaks count="1" manualBreakCount="1">
    <brk id="5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1"/>
  <sheetViews>
    <sheetView showGridLines="0" view="pageBreakPreview" zoomScaleNormal="70" zoomScaleSheetLayoutView="100" workbookViewId="0">
      <pane xSplit="1" ySplit="2" topLeftCell="D6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defaultColWidth="13" defaultRowHeight="16.2" x14ac:dyDescent="0.3"/>
  <cols>
    <col min="1" max="2" width="18" style="16" customWidth="1"/>
    <col min="3" max="4" width="19.796875" style="16" customWidth="1"/>
    <col min="5" max="6" width="37" style="146" customWidth="1"/>
    <col min="7" max="7" width="18" style="16" customWidth="1"/>
    <col min="8" max="16384" width="13" style="16"/>
  </cols>
  <sheetData>
    <row r="1" spans="1:7" ht="24.75" customHeight="1" thickBot="1" x14ac:dyDescent="0.35">
      <c r="A1" s="870" t="s">
        <v>350</v>
      </c>
      <c r="B1" s="870"/>
      <c r="C1" s="870"/>
      <c r="D1" s="870"/>
      <c r="E1" s="870"/>
      <c r="F1" s="870"/>
      <c r="G1" s="870"/>
    </row>
    <row r="2" spans="1:7" ht="16.8" thickBot="1" x14ac:dyDescent="0.35">
      <c r="A2" s="266" t="s">
        <v>213</v>
      </c>
      <c r="B2" s="267" t="s">
        <v>214</v>
      </c>
      <c r="C2" s="267" t="s">
        <v>215</v>
      </c>
      <c r="D2" s="267" t="s">
        <v>237</v>
      </c>
      <c r="E2" s="268" t="s">
        <v>238</v>
      </c>
      <c r="F2" s="269" t="s">
        <v>216</v>
      </c>
      <c r="G2" s="270" t="s">
        <v>329</v>
      </c>
    </row>
    <row r="3" spans="1:7" ht="42" customHeight="1" thickTop="1" x14ac:dyDescent="0.3">
      <c r="A3" s="214" t="s">
        <v>239</v>
      </c>
      <c r="B3" s="215" t="s">
        <v>217</v>
      </c>
      <c r="C3" s="216" t="s">
        <v>218</v>
      </c>
      <c r="D3" s="215" t="s">
        <v>219</v>
      </c>
      <c r="E3" s="272" t="s">
        <v>338</v>
      </c>
      <c r="F3" s="278" t="s">
        <v>339</v>
      </c>
      <c r="G3" s="227"/>
    </row>
    <row r="4" spans="1:7" ht="42" customHeight="1" x14ac:dyDescent="0.3">
      <c r="A4" s="11" t="s">
        <v>240</v>
      </c>
      <c r="B4" s="6" t="s">
        <v>220</v>
      </c>
      <c r="C4" s="6" t="s">
        <v>221</v>
      </c>
      <c r="D4" s="6" t="s">
        <v>222</v>
      </c>
      <c r="E4" s="273" t="s">
        <v>340</v>
      </c>
      <c r="F4" s="279" t="s">
        <v>341</v>
      </c>
      <c r="G4" s="228"/>
    </row>
    <row r="5" spans="1:7" ht="42" customHeight="1" x14ac:dyDescent="0.3">
      <c r="A5" s="10" t="s">
        <v>35</v>
      </c>
      <c r="B5" s="374" t="s">
        <v>390</v>
      </c>
      <c r="C5" s="383" t="s">
        <v>394</v>
      </c>
      <c r="D5" s="374" t="s">
        <v>393</v>
      </c>
      <c r="E5" s="274" t="s">
        <v>223</v>
      </c>
      <c r="F5" s="280" t="s">
        <v>224</v>
      </c>
      <c r="G5" s="229"/>
    </row>
    <row r="6" spans="1:7" ht="42" customHeight="1" x14ac:dyDescent="0.3">
      <c r="A6" s="10" t="s">
        <v>241</v>
      </c>
      <c r="B6" s="8" t="s">
        <v>225</v>
      </c>
      <c r="C6" s="8" t="s">
        <v>242</v>
      </c>
      <c r="D6" s="8" t="s">
        <v>243</v>
      </c>
      <c r="E6" s="272" t="s">
        <v>342</v>
      </c>
      <c r="F6" s="278" t="s">
        <v>244</v>
      </c>
      <c r="G6" s="229"/>
    </row>
    <row r="7" spans="1:7" ht="42" customHeight="1" x14ac:dyDescent="0.3">
      <c r="A7" s="11" t="s">
        <v>245</v>
      </c>
      <c r="B7" s="6" t="s">
        <v>246</v>
      </c>
      <c r="C7" s="6" t="s">
        <v>226</v>
      </c>
      <c r="D7" s="6" t="s">
        <v>227</v>
      </c>
      <c r="E7" s="272" t="s">
        <v>343</v>
      </c>
      <c r="F7" s="278" t="s">
        <v>344</v>
      </c>
      <c r="G7" s="228"/>
    </row>
    <row r="8" spans="1:7" ht="42" customHeight="1" x14ac:dyDescent="0.3">
      <c r="A8" s="11" t="s">
        <v>247</v>
      </c>
      <c r="B8" s="6" t="s">
        <v>387</v>
      </c>
      <c r="C8" s="7" t="s">
        <v>388</v>
      </c>
      <c r="D8" s="7" t="s">
        <v>389</v>
      </c>
      <c r="E8" s="275" t="s">
        <v>345</v>
      </c>
      <c r="F8" s="281" t="s">
        <v>346</v>
      </c>
      <c r="G8" s="228"/>
    </row>
    <row r="9" spans="1:7" ht="42" customHeight="1" x14ac:dyDescent="0.3">
      <c r="A9" s="11" t="s">
        <v>74</v>
      </c>
      <c r="B9" s="6" t="s">
        <v>228</v>
      </c>
      <c r="C9" s="6" t="s">
        <v>229</v>
      </c>
      <c r="D9" s="15" t="s">
        <v>230</v>
      </c>
      <c r="E9" s="272" t="s">
        <v>347</v>
      </c>
      <c r="F9" s="278" t="s">
        <v>348</v>
      </c>
      <c r="G9" s="230"/>
    </row>
    <row r="10" spans="1:7" ht="42" customHeight="1" x14ac:dyDescent="0.3">
      <c r="A10" s="224" t="s">
        <v>276</v>
      </c>
      <c r="B10" s="225" t="s">
        <v>324</v>
      </c>
      <c r="C10" s="226" t="s">
        <v>277</v>
      </c>
      <c r="D10" s="226" t="s">
        <v>278</v>
      </c>
      <c r="E10" s="379" t="s">
        <v>279</v>
      </c>
      <c r="F10" s="380" t="s">
        <v>280</v>
      </c>
      <c r="G10" s="231" t="s">
        <v>331</v>
      </c>
    </row>
    <row r="11" spans="1:7" ht="42" customHeight="1" x14ac:dyDescent="0.3">
      <c r="A11" s="224" t="s">
        <v>231</v>
      </c>
      <c r="B11" s="226" t="s">
        <v>333</v>
      </c>
      <c r="C11" s="226" t="s">
        <v>334</v>
      </c>
      <c r="D11" s="226" t="s">
        <v>335</v>
      </c>
      <c r="E11" s="381" t="s">
        <v>336</v>
      </c>
      <c r="F11" s="382" t="s">
        <v>337</v>
      </c>
      <c r="G11" s="231" t="s">
        <v>331</v>
      </c>
    </row>
    <row r="12" spans="1:7" ht="42" customHeight="1" x14ac:dyDescent="0.3">
      <c r="A12" s="12" t="s">
        <v>248</v>
      </c>
      <c r="B12" s="7" t="s">
        <v>232</v>
      </c>
      <c r="C12" s="9" t="s">
        <v>233</v>
      </c>
      <c r="D12" s="7" t="s">
        <v>234</v>
      </c>
      <c r="E12" s="276" t="s">
        <v>235</v>
      </c>
      <c r="F12" s="282" t="s">
        <v>236</v>
      </c>
      <c r="G12" s="232"/>
    </row>
    <row r="13" spans="1:7" ht="42" customHeight="1" thickBot="1" x14ac:dyDescent="0.35">
      <c r="A13" s="13" t="s">
        <v>249</v>
      </c>
      <c r="B13" s="14" t="s">
        <v>250</v>
      </c>
      <c r="C13" s="271"/>
      <c r="D13" s="14" t="s">
        <v>325</v>
      </c>
      <c r="E13" s="277" t="s">
        <v>251</v>
      </c>
      <c r="F13" s="283" t="s">
        <v>349</v>
      </c>
      <c r="G13" s="233"/>
    </row>
    <row r="14" spans="1:7" ht="27.9" customHeight="1" x14ac:dyDescent="0.3"/>
    <row r="15" spans="1:7" x14ac:dyDescent="0.3">
      <c r="A15" s="217" t="s">
        <v>282</v>
      </c>
      <c r="B15" s="209"/>
      <c r="C15" s="209"/>
      <c r="D15" s="209"/>
      <c r="E15" s="210"/>
      <c r="G15" s="209"/>
    </row>
    <row r="16" spans="1:7" x14ac:dyDescent="0.3">
      <c r="A16" s="212" t="s">
        <v>252</v>
      </c>
      <c r="B16" s="211"/>
      <c r="C16" s="212"/>
      <c r="D16" s="212"/>
      <c r="E16" s="213"/>
      <c r="G16" s="212"/>
    </row>
    <row r="17" spans="1:7" x14ac:dyDescent="0.3">
      <c r="A17" s="218" t="s">
        <v>281</v>
      </c>
      <c r="B17" s="218"/>
      <c r="C17" s="218"/>
      <c r="D17" s="218"/>
      <c r="E17" s="219"/>
      <c r="G17" s="218"/>
    </row>
    <row r="18" spans="1:7" x14ac:dyDescent="0.3">
      <c r="A18" s="220" t="s">
        <v>326</v>
      </c>
      <c r="B18" s="221"/>
      <c r="C18" s="221"/>
      <c r="D18" s="221"/>
      <c r="E18" s="222"/>
      <c r="G18" s="221"/>
    </row>
    <row r="19" spans="1:7" x14ac:dyDescent="0.3">
      <c r="A19" s="220" t="s">
        <v>327</v>
      </c>
      <c r="B19" s="221"/>
      <c r="C19" s="221"/>
      <c r="D19" s="221"/>
      <c r="E19" s="222"/>
      <c r="G19" s="221"/>
    </row>
    <row r="20" spans="1:7" x14ac:dyDescent="0.3">
      <c r="A20" s="223" t="s">
        <v>328</v>
      </c>
    </row>
    <row r="21" spans="1:7" s="235" customFormat="1" ht="18.600000000000001" x14ac:dyDescent="0.35">
      <c r="A21" s="234" t="s">
        <v>330</v>
      </c>
      <c r="B21" s="234"/>
      <c r="C21" s="234"/>
      <c r="E21" s="236"/>
      <c r="F21" s="236"/>
    </row>
  </sheetData>
  <mergeCells count="1">
    <mergeCell ref="A1:G1"/>
  </mergeCells>
  <phoneticPr fontId="1"/>
  <hyperlinks>
    <hyperlink ref="F10" r:id="rId1" xr:uid="{9AC5CC93-31A7-4B75-8926-EE2F60F28C06}"/>
    <hyperlink ref="E10" r:id="rId2" xr:uid="{C2A91802-1CB6-4365-9F4E-C40822A8664C}"/>
    <hyperlink ref="E4" r:id="rId3" display="nekakat@aol.com" xr:uid="{B76C4296-AB6E-4281-8ED8-A96832776176}"/>
    <hyperlink ref="F4" r:id="rId4" display="nekakat.com0905@docomo.ne.jp" xr:uid="{4E3AC9C5-B623-4267-B58A-5A3BE0485149}"/>
    <hyperlink ref="F5" r:id="rId5" display="m.hdo-14-goal@ezweb.ne.jp" xr:uid="{2B7B1C17-0F41-4816-AF8A-CA2939760749}"/>
    <hyperlink ref="E5" r:id="rId6" display="myt.hysnaa14@gmail.com" xr:uid="{B2C43655-00DE-4943-BD77-A1980E6E5364}"/>
    <hyperlink ref="E6" r:id="rId7" display="miura@fc-persimmon.com" xr:uid="{92004F30-054C-473A-8608-AF7E22F3510A}"/>
    <hyperlink ref="F7" r:id="rId8" display="you-masa2219@ezweb.ne.jp" xr:uid="{145C8265-DCEF-40F7-A771-BB8C668833F6}"/>
    <hyperlink ref="E7" r:id="rId9" display="shibata2219_tks@y3.dion.ne.jp" xr:uid="{13A9E135-00AE-4690-8396-46CCE704468E}"/>
    <hyperlink ref="F8" r:id="rId10" display="kotapin@ezweb.ne.jp" xr:uid="{5ED9B863-9EB3-4621-9257-8BB204B5AFAF}"/>
    <hyperlink ref="E8" r:id="rId11" display="akihiro.kotani@jp.bosch" xr:uid="{266FD187-E601-4D84-B17F-95E4789332F1}"/>
    <hyperlink ref="E9" r:id="rId12" display="mailto:k.yoshimoto@mx6.ttcn.ne.jp" xr:uid="{C092AA6D-A7B2-4195-862C-543A4C078131}"/>
    <hyperlink ref="F9" r:id="rId13" display="mailto:mowasports@t.vodafone.ne.jp" xr:uid="{895AA44F-DA7E-4FCE-B38B-B6E310FDD328}"/>
    <hyperlink ref="E12" r:id="rId14" display="kfa-4th@mub.biglobe.ne.jp" xr:uid="{BEB5D580-D6CC-4584-AEC7-91B358089D51}"/>
    <hyperlink ref="F12" r:id="rId15" display="mscwk14@docomo.ne.jp" xr:uid="{785CCB21-9D73-47BA-BFA3-D746C0ECCB94}"/>
    <hyperlink ref="E13" r:id="rId16" display="yuuki1042001@yahoo.co.jp" xr:uid="{367AAEEA-3D0E-436A-B4A8-852C1ECBCE89}"/>
  </hyperlinks>
  <pageMargins left="0.70000000000000007" right="0.70000000000000007" top="0.75000000000000011" bottom="0.75000000000000011" header="0.30000000000000004" footer="0.30000000000000004"/>
  <pageSetup paperSize="9" scale="73" orientation="landscape" horizontalDpi="4294967292" verticalDpi="4294967292" r:id="rId17"/>
  <extLst>
    <ext xmlns:mx="http://schemas.microsoft.com/office/mac/excel/2008/main" uri="{64002731-A6B0-56B0-2670-7721B7C09600}">
      <mx:PLV Mode="0" OnePage="0" WScale="57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9"/>
  <sheetViews>
    <sheetView showGridLines="0" zoomScaleNormal="100" workbookViewId="0">
      <selection activeCell="N18" sqref="N18"/>
    </sheetView>
  </sheetViews>
  <sheetFormatPr defaultColWidth="13" defaultRowHeight="14.4" x14ac:dyDescent="0.2"/>
  <cols>
    <col min="1" max="1" width="14.3984375" style="237" bestFit="1" customWidth="1"/>
    <col min="2" max="3" width="4.3984375" style="237" customWidth="1"/>
    <col min="4" max="4" width="18.8984375" style="237" customWidth="1"/>
    <col min="5" max="5" width="5.8984375" style="237" bestFit="1" customWidth="1"/>
    <col min="6" max="6" width="6.59765625" style="237" bestFit="1" customWidth="1"/>
    <col min="7" max="7" width="15.09765625" style="237" bestFit="1" customWidth="1"/>
    <col min="8" max="9" width="4.3984375" style="237" customWidth="1"/>
    <col min="10" max="10" width="18.8984375" style="237" customWidth="1"/>
    <col min="11" max="11" width="5.8984375" style="237" bestFit="1" customWidth="1"/>
    <col min="12" max="12" width="6.59765625" style="237" bestFit="1" customWidth="1"/>
    <col min="13" max="16384" width="13" style="237"/>
  </cols>
  <sheetData>
    <row r="1" spans="1:12" ht="21" x14ac:dyDescent="0.2">
      <c r="A1" s="871" t="s">
        <v>253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</row>
    <row r="2" spans="1:12" ht="15" thickBot="1" x14ac:dyDescent="0.2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6.2" x14ac:dyDescent="0.2">
      <c r="A3" s="873" t="s">
        <v>82</v>
      </c>
      <c r="B3" s="874"/>
      <c r="C3" s="875"/>
      <c r="D3" s="875"/>
      <c r="E3" s="875"/>
      <c r="F3" s="876"/>
      <c r="G3" s="239" t="s">
        <v>254</v>
      </c>
      <c r="H3" s="877" t="s">
        <v>332</v>
      </c>
      <c r="I3" s="877"/>
      <c r="J3" s="877"/>
      <c r="K3" s="877"/>
      <c r="L3" s="878"/>
    </row>
    <row r="4" spans="1:12" ht="21" customHeight="1" thickBot="1" x14ac:dyDescent="0.25">
      <c r="A4" s="879" t="s">
        <v>255</v>
      </c>
      <c r="B4" s="880"/>
      <c r="C4" s="881"/>
      <c r="D4" s="881"/>
      <c r="E4" s="881"/>
      <c r="F4" s="882"/>
      <c r="G4" s="240" t="s">
        <v>256</v>
      </c>
      <c r="H4" s="883" t="s">
        <v>288</v>
      </c>
      <c r="I4" s="884"/>
      <c r="J4" s="884"/>
      <c r="K4" s="884"/>
      <c r="L4" s="885"/>
    </row>
    <row r="5" spans="1:12" ht="19.8" thickBot="1" x14ac:dyDescent="0.25">
      <c r="A5" s="241"/>
      <c r="B5" s="241"/>
      <c r="C5" s="242"/>
      <c r="D5" s="242"/>
      <c r="E5" s="242"/>
      <c r="F5" s="242"/>
      <c r="G5" s="243" t="s">
        <v>257</v>
      </c>
      <c r="H5" s="886"/>
      <c r="I5" s="886"/>
      <c r="J5" s="886"/>
      <c r="K5" s="886"/>
      <c r="L5" s="887"/>
    </row>
    <row r="6" spans="1:12" ht="15" thickBot="1" x14ac:dyDescent="0.2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</row>
    <row r="7" spans="1:12" x14ac:dyDescent="0.2">
      <c r="A7" s="888" t="s">
        <v>258</v>
      </c>
      <c r="B7" s="890" t="s">
        <v>259</v>
      </c>
      <c r="C7" s="891"/>
      <c r="D7" s="244" t="s">
        <v>260</v>
      </c>
      <c r="E7" s="245" t="s">
        <v>261</v>
      </c>
      <c r="F7" s="246" t="s">
        <v>262</v>
      </c>
      <c r="G7" s="894" t="s">
        <v>258</v>
      </c>
      <c r="H7" s="890" t="s">
        <v>259</v>
      </c>
      <c r="I7" s="891"/>
      <c r="J7" s="244" t="s">
        <v>260</v>
      </c>
      <c r="K7" s="245" t="s">
        <v>261</v>
      </c>
      <c r="L7" s="247" t="s">
        <v>262</v>
      </c>
    </row>
    <row r="8" spans="1:12" x14ac:dyDescent="0.2">
      <c r="A8" s="889"/>
      <c r="B8" s="892"/>
      <c r="C8" s="893"/>
      <c r="D8" s="248" t="s">
        <v>263</v>
      </c>
      <c r="E8" s="249" t="s">
        <v>264</v>
      </c>
      <c r="F8" s="250" t="s">
        <v>265</v>
      </c>
      <c r="G8" s="895"/>
      <c r="H8" s="892"/>
      <c r="I8" s="893"/>
      <c r="J8" s="248" t="s">
        <v>263</v>
      </c>
      <c r="K8" s="249" t="s">
        <v>264</v>
      </c>
      <c r="L8" s="251" t="s">
        <v>265</v>
      </c>
    </row>
    <row r="9" spans="1:12" x14ac:dyDescent="0.2">
      <c r="A9" s="896" t="s">
        <v>266</v>
      </c>
      <c r="B9" s="898"/>
      <c r="C9" s="899"/>
      <c r="D9" s="252"/>
      <c r="E9" s="902"/>
      <c r="F9" s="904"/>
      <c r="G9" s="905" t="s">
        <v>266</v>
      </c>
      <c r="H9" s="898"/>
      <c r="I9" s="899"/>
      <c r="J9" s="252"/>
      <c r="K9" s="902"/>
      <c r="L9" s="909"/>
    </row>
    <row r="10" spans="1:12" x14ac:dyDescent="0.2">
      <c r="A10" s="897"/>
      <c r="B10" s="900"/>
      <c r="C10" s="901"/>
      <c r="D10" s="252"/>
      <c r="E10" s="903"/>
      <c r="F10" s="900"/>
      <c r="G10" s="906"/>
      <c r="H10" s="907"/>
      <c r="I10" s="908"/>
      <c r="J10" s="252"/>
      <c r="K10" s="903"/>
      <c r="L10" s="910"/>
    </row>
    <row r="11" spans="1:12" x14ac:dyDescent="0.2">
      <c r="A11" s="896" t="s">
        <v>266</v>
      </c>
      <c r="B11" s="911"/>
      <c r="C11" s="912"/>
      <c r="D11" s="252"/>
      <c r="E11" s="902"/>
      <c r="F11" s="904"/>
      <c r="G11" s="905" t="s">
        <v>266</v>
      </c>
      <c r="H11" s="911"/>
      <c r="I11" s="912"/>
      <c r="J11" s="252"/>
      <c r="K11" s="902"/>
      <c r="L11" s="909"/>
    </row>
    <row r="12" spans="1:12" x14ac:dyDescent="0.2">
      <c r="A12" s="897"/>
      <c r="B12" s="900"/>
      <c r="C12" s="901"/>
      <c r="D12" s="252"/>
      <c r="E12" s="903"/>
      <c r="F12" s="900"/>
      <c r="G12" s="906"/>
      <c r="H12" s="913"/>
      <c r="I12" s="901"/>
      <c r="J12" s="252"/>
      <c r="K12" s="903"/>
      <c r="L12" s="910"/>
    </row>
    <row r="13" spans="1:12" x14ac:dyDescent="0.2">
      <c r="A13" s="896" t="s">
        <v>266</v>
      </c>
      <c r="B13" s="911"/>
      <c r="C13" s="912"/>
      <c r="D13" s="252"/>
      <c r="E13" s="902"/>
      <c r="F13" s="904"/>
      <c r="G13" s="905" t="s">
        <v>266</v>
      </c>
      <c r="H13" s="911"/>
      <c r="I13" s="912"/>
      <c r="J13" s="252"/>
      <c r="K13" s="902"/>
      <c r="L13" s="909"/>
    </row>
    <row r="14" spans="1:12" x14ac:dyDescent="0.2">
      <c r="A14" s="897"/>
      <c r="B14" s="900"/>
      <c r="C14" s="901"/>
      <c r="D14" s="252"/>
      <c r="E14" s="903"/>
      <c r="F14" s="900"/>
      <c r="G14" s="906"/>
      <c r="H14" s="913"/>
      <c r="I14" s="901"/>
      <c r="J14" s="252"/>
      <c r="K14" s="903"/>
      <c r="L14" s="910"/>
    </row>
    <row r="15" spans="1:12" x14ac:dyDescent="0.2">
      <c r="A15" s="896" t="s">
        <v>266</v>
      </c>
      <c r="B15" s="911"/>
      <c r="C15" s="912"/>
      <c r="D15" s="252"/>
      <c r="E15" s="902"/>
      <c r="F15" s="904"/>
      <c r="G15" s="905" t="s">
        <v>266</v>
      </c>
      <c r="H15" s="911"/>
      <c r="I15" s="912"/>
      <c r="J15" s="252"/>
      <c r="K15" s="902"/>
      <c r="L15" s="909"/>
    </row>
    <row r="16" spans="1:12" x14ac:dyDescent="0.2">
      <c r="A16" s="897"/>
      <c r="B16" s="900"/>
      <c r="C16" s="901"/>
      <c r="D16" s="252"/>
      <c r="E16" s="903"/>
      <c r="F16" s="900"/>
      <c r="G16" s="906"/>
      <c r="H16" s="913"/>
      <c r="I16" s="901"/>
      <c r="J16" s="252"/>
      <c r="K16" s="903"/>
      <c r="L16" s="910"/>
    </row>
    <row r="17" spans="1:12" x14ac:dyDescent="0.2">
      <c r="A17" s="896" t="s">
        <v>266</v>
      </c>
      <c r="B17" s="911"/>
      <c r="C17" s="912"/>
      <c r="D17" s="252"/>
      <c r="E17" s="902"/>
      <c r="F17" s="904"/>
      <c r="G17" s="905" t="s">
        <v>266</v>
      </c>
      <c r="H17" s="911"/>
      <c r="I17" s="912"/>
      <c r="J17" s="252"/>
      <c r="K17" s="902"/>
      <c r="L17" s="909"/>
    </row>
    <row r="18" spans="1:12" x14ac:dyDescent="0.2">
      <c r="A18" s="897"/>
      <c r="B18" s="900"/>
      <c r="C18" s="901"/>
      <c r="D18" s="252"/>
      <c r="E18" s="903"/>
      <c r="F18" s="900"/>
      <c r="G18" s="906"/>
      <c r="H18" s="913"/>
      <c r="I18" s="901"/>
      <c r="J18" s="252"/>
      <c r="K18" s="903"/>
      <c r="L18" s="910"/>
    </row>
    <row r="19" spans="1:12" x14ac:dyDescent="0.2">
      <c r="A19" s="896" t="s">
        <v>266</v>
      </c>
      <c r="B19" s="911"/>
      <c r="C19" s="912"/>
      <c r="D19" s="252"/>
      <c r="E19" s="902"/>
      <c r="F19" s="904"/>
      <c r="G19" s="905" t="s">
        <v>266</v>
      </c>
      <c r="H19" s="911"/>
      <c r="I19" s="912"/>
      <c r="J19" s="252"/>
      <c r="K19" s="902"/>
      <c r="L19" s="909"/>
    </row>
    <row r="20" spans="1:12" x14ac:dyDescent="0.2">
      <c r="A20" s="897"/>
      <c r="B20" s="900"/>
      <c r="C20" s="901"/>
      <c r="D20" s="252"/>
      <c r="E20" s="903"/>
      <c r="F20" s="900"/>
      <c r="G20" s="906"/>
      <c r="H20" s="913"/>
      <c r="I20" s="901"/>
      <c r="J20" s="252"/>
      <c r="K20" s="903"/>
      <c r="L20" s="910"/>
    </row>
    <row r="21" spans="1:12" x14ac:dyDescent="0.2">
      <c r="A21" s="896" t="s">
        <v>266</v>
      </c>
      <c r="B21" s="911"/>
      <c r="C21" s="912"/>
      <c r="D21" s="252"/>
      <c r="E21" s="902"/>
      <c r="F21" s="904"/>
      <c r="G21" s="905" t="s">
        <v>266</v>
      </c>
      <c r="H21" s="911"/>
      <c r="I21" s="912"/>
      <c r="J21" s="252"/>
      <c r="K21" s="902"/>
      <c r="L21" s="909"/>
    </row>
    <row r="22" spans="1:12" x14ac:dyDescent="0.2">
      <c r="A22" s="897"/>
      <c r="B22" s="900"/>
      <c r="C22" s="901"/>
      <c r="D22" s="252"/>
      <c r="E22" s="903"/>
      <c r="F22" s="900"/>
      <c r="G22" s="906"/>
      <c r="H22" s="913"/>
      <c r="I22" s="901"/>
      <c r="J22" s="252"/>
      <c r="K22" s="903"/>
      <c r="L22" s="910"/>
    </row>
    <row r="23" spans="1:12" x14ac:dyDescent="0.2">
      <c r="A23" s="896" t="s">
        <v>266</v>
      </c>
      <c r="B23" s="911"/>
      <c r="C23" s="912"/>
      <c r="D23" s="252"/>
      <c r="E23" s="902"/>
      <c r="F23" s="904"/>
      <c r="G23" s="905" t="s">
        <v>266</v>
      </c>
      <c r="H23" s="911"/>
      <c r="I23" s="912"/>
      <c r="J23" s="252"/>
      <c r="K23" s="902"/>
      <c r="L23" s="909"/>
    </row>
    <row r="24" spans="1:12" x14ac:dyDescent="0.2">
      <c r="A24" s="897"/>
      <c r="B24" s="900"/>
      <c r="C24" s="901"/>
      <c r="D24" s="252"/>
      <c r="E24" s="903"/>
      <c r="F24" s="900"/>
      <c r="G24" s="906"/>
      <c r="H24" s="913"/>
      <c r="I24" s="901"/>
      <c r="J24" s="252"/>
      <c r="K24" s="903"/>
      <c r="L24" s="910"/>
    </row>
    <row r="25" spans="1:12" x14ac:dyDescent="0.2">
      <c r="A25" s="896" t="s">
        <v>266</v>
      </c>
      <c r="B25" s="911"/>
      <c r="C25" s="912"/>
      <c r="D25" s="252"/>
      <c r="E25" s="902"/>
      <c r="F25" s="904"/>
      <c r="G25" s="905" t="s">
        <v>266</v>
      </c>
      <c r="H25" s="911"/>
      <c r="I25" s="912"/>
      <c r="J25" s="252"/>
      <c r="K25" s="902"/>
      <c r="L25" s="909"/>
    </row>
    <row r="26" spans="1:12" x14ac:dyDescent="0.2">
      <c r="A26" s="897"/>
      <c r="B26" s="900"/>
      <c r="C26" s="901"/>
      <c r="D26" s="252"/>
      <c r="E26" s="903"/>
      <c r="F26" s="900"/>
      <c r="G26" s="906"/>
      <c r="H26" s="913"/>
      <c r="I26" s="901"/>
      <c r="J26" s="252"/>
      <c r="K26" s="903"/>
      <c r="L26" s="910"/>
    </row>
    <row r="27" spans="1:12" x14ac:dyDescent="0.2">
      <c r="A27" s="896" t="s">
        <v>266</v>
      </c>
      <c r="B27" s="911"/>
      <c r="C27" s="912"/>
      <c r="D27" s="252"/>
      <c r="E27" s="902"/>
      <c r="F27" s="904"/>
      <c r="G27" s="905" t="s">
        <v>266</v>
      </c>
      <c r="H27" s="911"/>
      <c r="I27" s="912"/>
      <c r="J27" s="252"/>
      <c r="K27" s="902"/>
      <c r="L27" s="909"/>
    </row>
    <row r="28" spans="1:12" x14ac:dyDescent="0.2">
      <c r="A28" s="897"/>
      <c r="B28" s="900"/>
      <c r="C28" s="901"/>
      <c r="D28" s="252"/>
      <c r="E28" s="903"/>
      <c r="F28" s="900"/>
      <c r="G28" s="906"/>
      <c r="H28" s="913"/>
      <c r="I28" s="901"/>
      <c r="J28" s="252"/>
      <c r="K28" s="903"/>
      <c r="L28" s="910"/>
    </row>
    <row r="29" spans="1:12" x14ac:dyDescent="0.2">
      <c r="A29" s="896" t="s">
        <v>266</v>
      </c>
      <c r="B29" s="911"/>
      <c r="C29" s="912"/>
      <c r="D29" s="252"/>
      <c r="E29" s="902"/>
      <c r="F29" s="904"/>
      <c r="G29" s="905" t="s">
        <v>266</v>
      </c>
      <c r="H29" s="911"/>
      <c r="I29" s="912"/>
      <c r="J29" s="252"/>
      <c r="K29" s="902"/>
      <c r="L29" s="909"/>
    </row>
    <row r="30" spans="1:12" x14ac:dyDescent="0.2">
      <c r="A30" s="897"/>
      <c r="B30" s="900"/>
      <c r="C30" s="901"/>
      <c r="D30" s="252"/>
      <c r="E30" s="903"/>
      <c r="F30" s="900"/>
      <c r="G30" s="906"/>
      <c r="H30" s="913"/>
      <c r="I30" s="901"/>
      <c r="J30" s="252"/>
      <c r="K30" s="903"/>
      <c r="L30" s="910"/>
    </row>
    <row r="31" spans="1:12" x14ac:dyDescent="0.2">
      <c r="A31" s="896" t="s">
        <v>266</v>
      </c>
      <c r="B31" s="911"/>
      <c r="C31" s="912"/>
      <c r="D31" s="252"/>
      <c r="E31" s="902"/>
      <c r="F31" s="904"/>
      <c r="G31" s="905" t="s">
        <v>266</v>
      </c>
      <c r="H31" s="911"/>
      <c r="I31" s="912"/>
      <c r="J31" s="252"/>
      <c r="K31" s="902"/>
      <c r="L31" s="909"/>
    </row>
    <row r="32" spans="1:12" x14ac:dyDescent="0.2">
      <c r="A32" s="897"/>
      <c r="B32" s="900"/>
      <c r="C32" s="901"/>
      <c r="D32" s="252"/>
      <c r="E32" s="903"/>
      <c r="F32" s="900"/>
      <c r="G32" s="906"/>
      <c r="H32" s="913"/>
      <c r="I32" s="901"/>
      <c r="J32" s="252"/>
      <c r="K32" s="903"/>
      <c r="L32" s="910"/>
    </row>
    <row r="33" spans="1:12" x14ac:dyDescent="0.2">
      <c r="A33" s="896" t="s">
        <v>266</v>
      </c>
      <c r="B33" s="911"/>
      <c r="C33" s="912"/>
      <c r="D33" s="252"/>
      <c r="E33" s="902"/>
      <c r="F33" s="904"/>
      <c r="G33" s="905" t="s">
        <v>266</v>
      </c>
      <c r="H33" s="911"/>
      <c r="I33" s="912"/>
      <c r="J33" s="252"/>
      <c r="K33" s="902"/>
      <c r="L33" s="909"/>
    </row>
    <row r="34" spans="1:12" x14ac:dyDescent="0.2">
      <c r="A34" s="897"/>
      <c r="B34" s="900"/>
      <c r="C34" s="901"/>
      <c r="D34" s="252"/>
      <c r="E34" s="903"/>
      <c r="F34" s="900"/>
      <c r="G34" s="906"/>
      <c r="H34" s="913"/>
      <c r="I34" s="901"/>
      <c r="J34" s="252"/>
      <c r="K34" s="903"/>
      <c r="L34" s="910"/>
    </row>
    <row r="35" spans="1:12" x14ac:dyDescent="0.2">
      <c r="A35" s="896" t="s">
        <v>266</v>
      </c>
      <c r="B35" s="911"/>
      <c r="C35" s="912"/>
      <c r="D35" s="252"/>
      <c r="E35" s="902"/>
      <c r="F35" s="904"/>
      <c r="G35" s="905" t="s">
        <v>266</v>
      </c>
      <c r="H35" s="911"/>
      <c r="I35" s="912"/>
      <c r="J35" s="252"/>
      <c r="K35" s="902"/>
      <c r="L35" s="909"/>
    </row>
    <row r="36" spans="1:12" x14ac:dyDescent="0.2">
      <c r="A36" s="897"/>
      <c r="B36" s="900"/>
      <c r="C36" s="901"/>
      <c r="D36" s="252"/>
      <c r="E36" s="903"/>
      <c r="F36" s="900"/>
      <c r="G36" s="906"/>
      <c r="H36" s="913"/>
      <c r="I36" s="901"/>
      <c r="J36" s="252"/>
      <c r="K36" s="903"/>
      <c r="L36" s="910"/>
    </row>
    <row r="37" spans="1:12" x14ac:dyDescent="0.2">
      <c r="A37" s="896" t="s">
        <v>266</v>
      </c>
      <c r="B37" s="911"/>
      <c r="C37" s="912"/>
      <c r="D37" s="252"/>
      <c r="E37" s="902"/>
      <c r="F37" s="904"/>
      <c r="G37" s="905" t="s">
        <v>266</v>
      </c>
      <c r="H37" s="911"/>
      <c r="I37" s="912"/>
      <c r="J37" s="252"/>
      <c r="K37" s="902"/>
      <c r="L37" s="909"/>
    </row>
    <row r="38" spans="1:12" ht="15" thickBot="1" x14ac:dyDescent="0.25">
      <c r="A38" s="914"/>
      <c r="B38" s="915"/>
      <c r="C38" s="916"/>
      <c r="D38" s="253"/>
      <c r="E38" s="917"/>
      <c r="F38" s="915"/>
      <c r="G38" s="918"/>
      <c r="H38" s="919"/>
      <c r="I38" s="916"/>
      <c r="J38" s="253"/>
      <c r="K38" s="917"/>
      <c r="L38" s="920"/>
    </row>
    <row r="39" spans="1:12" ht="15" thickBot="1" x14ac:dyDescent="0.25">
      <c r="A39" s="254"/>
      <c r="B39" s="254"/>
      <c r="C39" s="255"/>
      <c r="D39" s="255"/>
      <c r="E39" s="255"/>
      <c r="F39" s="255"/>
      <c r="G39" s="238"/>
      <c r="H39" s="238"/>
      <c r="I39" s="238"/>
      <c r="J39" s="238"/>
      <c r="K39" s="238"/>
      <c r="L39" s="238"/>
    </row>
    <row r="40" spans="1:12" ht="15" thickBot="1" x14ac:dyDescent="0.25">
      <c r="A40" s="254"/>
      <c r="B40" s="921" t="s">
        <v>267</v>
      </c>
      <c r="C40" s="922"/>
      <c r="D40" s="923"/>
      <c r="E40" s="255"/>
      <c r="F40" s="255"/>
      <c r="G40" s="256" t="s">
        <v>268</v>
      </c>
      <c r="H40" s="238"/>
      <c r="I40" s="238"/>
      <c r="J40" s="238"/>
      <c r="K40" s="238"/>
      <c r="L40" s="238"/>
    </row>
    <row r="41" spans="1:12" x14ac:dyDescent="0.2">
      <c r="A41" s="924"/>
      <c r="B41" s="925" t="s">
        <v>258</v>
      </c>
      <c r="C41" s="926"/>
      <c r="D41" s="257" t="s">
        <v>260</v>
      </c>
      <c r="E41" s="929"/>
      <c r="F41" s="255"/>
      <c r="G41" s="258"/>
      <c r="H41" s="930" t="s">
        <v>269</v>
      </c>
      <c r="I41" s="930"/>
      <c r="J41" s="259" t="s">
        <v>270</v>
      </c>
      <c r="K41" s="238"/>
      <c r="L41" s="238"/>
    </row>
    <row r="42" spans="1:12" x14ac:dyDescent="0.2">
      <c r="A42" s="924"/>
      <c r="B42" s="927"/>
      <c r="C42" s="928"/>
      <c r="D42" s="260" t="s">
        <v>263</v>
      </c>
      <c r="E42" s="929"/>
      <c r="F42" s="924"/>
      <c r="G42" s="931" t="s">
        <v>271</v>
      </c>
      <c r="H42" s="898"/>
      <c r="I42" s="932"/>
      <c r="J42" s="936"/>
      <c r="K42" s="238"/>
      <c r="L42" s="238"/>
    </row>
    <row r="43" spans="1:12" x14ac:dyDescent="0.2">
      <c r="A43" s="924"/>
      <c r="B43" s="943" t="s">
        <v>272</v>
      </c>
      <c r="C43" s="944"/>
      <c r="D43" s="261"/>
      <c r="E43" s="241"/>
      <c r="F43" s="924"/>
      <c r="G43" s="931"/>
      <c r="H43" s="933"/>
      <c r="I43" s="934"/>
      <c r="J43" s="942"/>
      <c r="K43" s="238"/>
      <c r="L43" s="238"/>
    </row>
    <row r="44" spans="1:12" x14ac:dyDescent="0.2">
      <c r="A44" s="924"/>
      <c r="B44" s="938"/>
      <c r="C44" s="939"/>
      <c r="D44" s="262"/>
      <c r="E44" s="241"/>
      <c r="F44" s="924"/>
      <c r="G44" s="931" t="s">
        <v>273</v>
      </c>
      <c r="H44" s="898"/>
      <c r="I44" s="932"/>
      <c r="J44" s="936"/>
      <c r="K44" s="238"/>
      <c r="L44" s="238"/>
    </row>
    <row r="45" spans="1:12" x14ac:dyDescent="0.2">
      <c r="A45" s="924"/>
      <c r="B45" s="938" t="s">
        <v>274</v>
      </c>
      <c r="C45" s="939"/>
      <c r="D45" s="263"/>
      <c r="E45" s="241"/>
      <c r="F45" s="924"/>
      <c r="G45" s="931"/>
      <c r="H45" s="933"/>
      <c r="I45" s="934"/>
      <c r="J45" s="942"/>
      <c r="K45" s="238"/>
      <c r="L45" s="238"/>
    </row>
    <row r="46" spans="1:12" x14ac:dyDescent="0.2">
      <c r="A46" s="924"/>
      <c r="B46" s="938"/>
      <c r="C46" s="939"/>
      <c r="D46" s="262"/>
      <c r="E46" s="241"/>
      <c r="F46" s="929"/>
      <c r="G46" s="931" t="s">
        <v>275</v>
      </c>
      <c r="H46" s="898"/>
      <c r="I46" s="932"/>
      <c r="J46" s="936"/>
      <c r="K46" s="238"/>
      <c r="L46" s="238"/>
    </row>
    <row r="47" spans="1:12" ht="15" thickBot="1" x14ac:dyDescent="0.25">
      <c r="A47" s="924"/>
      <c r="B47" s="938" t="s">
        <v>274</v>
      </c>
      <c r="C47" s="939"/>
      <c r="D47" s="263"/>
      <c r="E47" s="929"/>
      <c r="F47" s="929"/>
      <c r="G47" s="879"/>
      <c r="H47" s="919"/>
      <c r="I47" s="935"/>
      <c r="J47" s="937"/>
      <c r="K47" s="238"/>
      <c r="L47" s="238"/>
    </row>
    <row r="48" spans="1:12" ht="15" thickBot="1" x14ac:dyDescent="0.25">
      <c r="A48" s="924"/>
      <c r="B48" s="940"/>
      <c r="C48" s="941"/>
      <c r="D48" s="264"/>
      <c r="E48" s="929"/>
      <c r="F48" s="255"/>
      <c r="G48" s="238"/>
      <c r="H48" s="238"/>
      <c r="I48" s="238"/>
      <c r="J48" s="238"/>
      <c r="K48" s="238"/>
      <c r="L48" s="238"/>
    </row>
    <row r="49" spans="1:12" x14ac:dyDescent="0.2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</sheetData>
  <mergeCells count="156">
    <mergeCell ref="G46:G47"/>
    <mergeCell ref="H46:I47"/>
    <mergeCell ref="J46:J47"/>
    <mergeCell ref="A47:A48"/>
    <mergeCell ref="B47:C48"/>
    <mergeCell ref="E47:E48"/>
    <mergeCell ref="J42:J43"/>
    <mergeCell ref="A43:A44"/>
    <mergeCell ref="B43:C44"/>
    <mergeCell ref="F44:F45"/>
    <mergeCell ref="G44:G45"/>
    <mergeCell ref="H44:I45"/>
    <mergeCell ref="J44:J45"/>
    <mergeCell ref="A45:A46"/>
    <mergeCell ref="B45:C46"/>
    <mergeCell ref="F46:F47"/>
    <mergeCell ref="B40:D40"/>
    <mergeCell ref="A41:A42"/>
    <mergeCell ref="B41:C42"/>
    <mergeCell ref="E41:E42"/>
    <mergeCell ref="H41:I41"/>
    <mergeCell ref="F42:F43"/>
    <mergeCell ref="G42:G43"/>
    <mergeCell ref="H42:I43"/>
    <mergeCell ref="K35:K36"/>
    <mergeCell ref="L35:L36"/>
    <mergeCell ref="A37:A38"/>
    <mergeCell ref="B37:C38"/>
    <mergeCell ref="E37:E38"/>
    <mergeCell ref="F37:F38"/>
    <mergeCell ref="G37:G38"/>
    <mergeCell ref="H37:I38"/>
    <mergeCell ref="K37:K38"/>
    <mergeCell ref="L37:L38"/>
    <mergeCell ref="A35:A36"/>
    <mergeCell ref="B35:C36"/>
    <mergeCell ref="E35:E36"/>
    <mergeCell ref="F35:F36"/>
    <mergeCell ref="G35:G36"/>
    <mergeCell ref="H35:I36"/>
    <mergeCell ref="K31:K32"/>
    <mergeCell ref="L31:L32"/>
    <mergeCell ref="A33:A34"/>
    <mergeCell ref="B33:C34"/>
    <mergeCell ref="E33:E34"/>
    <mergeCell ref="F33:F34"/>
    <mergeCell ref="G33:G34"/>
    <mergeCell ref="H33:I34"/>
    <mergeCell ref="K33:K34"/>
    <mergeCell ref="L33:L34"/>
    <mergeCell ref="A31:A32"/>
    <mergeCell ref="B31:C32"/>
    <mergeCell ref="E31:E32"/>
    <mergeCell ref="F31:F32"/>
    <mergeCell ref="G31:G32"/>
    <mergeCell ref="H31:I32"/>
    <mergeCell ref="K27:K28"/>
    <mergeCell ref="L27:L28"/>
    <mergeCell ref="A29:A30"/>
    <mergeCell ref="B29:C30"/>
    <mergeCell ref="E29:E30"/>
    <mergeCell ref="F29:F30"/>
    <mergeCell ref="G29:G30"/>
    <mergeCell ref="H29:I30"/>
    <mergeCell ref="K29:K30"/>
    <mergeCell ref="L29:L30"/>
    <mergeCell ref="A27:A28"/>
    <mergeCell ref="B27:C28"/>
    <mergeCell ref="E27:E28"/>
    <mergeCell ref="F27:F28"/>
    <mergeCell ref="G27:G28"/>
    <mergeCell ref="H27:I28"/>
    <mergeCell ref="K23:K24"/>
    <mergeCell ref="L23:L24"/>
    <mergeCell ref="A25:A26"/>
    <mergeCell ref="B25:C26"/>
    <mergeCell ref="E25:E26"/>
    <mergeCell ref="F25:F26"/>
    <mergeCell ref="G25:G26"/>
    <mergeCell ref="H25:I26"/>
    <mergeCell ref="K25:K26"/>
    <mergeCell ref="L25:L26"/>
    <mergeCell ref="A23:A24"/>
    <mergeCell ref="B23:C24"/>
    <mergeCell ref="E23:E24"/>
    <mergeCell ref="F23:F24"/>
    <mergeCell ref="G23:G24"/>
    <mergeCell ref="H23:I24"/>
    <mergeCell ref="K19:K20"/>
    <mergeCell ref="L19:L20"/>
    <mergeCell ref="A21:A22"/>
    <mergeCell ref="B21:C22"/>
    <mergeCell ref="E21:E22"/>
    <mergeCell ref="F21:F22"/>
    <mergeCell ref="G21:G22"/>
    <mergeCell ref="H21:I22"/>
    <mergeCell ref="K21:K22"/>
    <mergeCell ref="L21:L22"/>
    <mergeCell ref="A19:A20"/>
    <mergeCell ref="B19:C20"/>
    <mergeCell ref="E19:E20"/>
    <mergeCell ref="F19:F20"/>
    <mergeCell ref="G19:G20"/>
    <mergeCell ref="H19:I20"/>
    <mergeCell ref="A17:A18"/>
    <mergeCell ref="B17:C18"/>
    <mergeCell ref="E17:E18"/>
    <mergeCell ref="F17:F18"/>
    <mergeCell ref="G17:G18"/>
    <mergeCell ref="H17:I18"/>
    <mergeCell ref="K17:K18"/>
    <mergeCell ref="L17:L18"/>
    <mergeCell ref="A15:A16"/>
    <mergeCell ref="B15:C16"/>
    <mergeCell ref="E15:E16"/>
    <mergeCell ref="F15:F16"/>
    <mergeCell ref="G15:G16"/>
    <mergeCell ref="H15:I16"/>
    <mergeCell ref="A13:A14"/>
    <mergeCell ref="B13:C14"/>
    <mergeCell ref="E13:E14"/>
    <mergeCell ref="F13:F14"/>
    <mergeCell ref="G13:G14"/>
    <mergeCell ref="H13:I14"/>
    <mergeCell ref="K13:K14"/>
    <mergeCell ref="L13:L14"/>
    <mergeCell ref="K15:K16"/>
    <mergeCell ref="L15:L16"/>
    <mergeCell ref="A9:A10"/>
    <mergeCell ref="B9:C10"/>
    <mergeCell ref="E9:E10"/>
    <mergeCell ref="F9:F10"/>
    <mergeCell ref="G9:G10"/>
    <mergeCell ref="H9:I10"/>
    <mergeCell ref="K9:K10"/>
    <mergeCell ref="L9:L10"/>
    <mergeCell ref="A11:A12"/>
    <mergeCell ref="B11:C12"/>
    <mergeCell ref="E11:E12"/>
    <mergeCell ref="F11:F12"/>
    <mergeCell ref="G11:G12"/>
    <mergeCell ref="H11:I12"/>
    <mergeCell ref="K11:K12"/>
    <mergeCell ref="L11:L12"/>
    <mergeCell ref="A1:L1"/>
    <mergeCell ref="A3:B3"/>
    <mergeCell ref="C3:F3"/>
    <mergeCell ref="H3:L3"/>
    <mergeCell ref="A4:B4"/>
    <mergeCell ref="C4:F4"/>
    <mergeCell ref="H4:L4"/>
    <mergeCell ref="H5:L5"/>
    <mergeCell ref="A7:A8"/>
    <mergeCell ref="B7:C8"/>
    <mergeCell ref="G7:G8"/>
    <mergeCell ref="H7:I8"/>
  </mergeCells>
  <phoneticPr fontId="1"/>
  <pageMargins left="0.7" right="0.7" top="0.75" bottom="0.75" header="0.3" footer="0.3"/>
  <pageSetup paperSize="9" scale="75" orientation="portrait" horizontalDpi="4294967292" verticalDpi="4294967292"/>
  <rowBreaks count="1" manualBreakCount="1">
    <brk id="48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大会要項</vt:lpstr>
      <vt:lpstr>スケジュール</vt:lpstr>
      <vt:lpstr>予選リーグ表</vt:lpstr>
      <vt:lpstr>順位決定トーナメント・リーグ</vt:lpstr>
      <vt:lpstr>本部担当及び本部補助の役割</vt:lpstr>
      <vt:lpstr>会場一覧・注意事項</vt:lpstr>
      <vt:lpstr>連絡網</vt:lpstr>
      <vt:lpstr>メンバー表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深澤 香里</dc:creator>
  <cp:lastModifiedBy>kotak</cp:lastModifiedBy>
  <cp:lastPrinted>2018-11-23T14:55:37Z</cp:lastPrinted>
  <dcterms:created xsi:type="dcterms:W3CDTF">2017-10-24T07:16:04Z</dcterms:created>
  <dcterms:modified xsi:type="dcterms:W3CDTF">2018-11-23T14:56:54Z</dcterms:modified>
</cp:coreProperties>
</file>